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8"/>
  <workbookPr codeName="ThisWorkbook"/>
  <mc:AlternateContent xmlns:mc="http://schemas.openxmlformats.org/markup-compatibility/2006">
    <mc:Choice Requires="x15">
      <x15ac:absPath xmlns:x15ac="http://schemas.microsoft.com/office/spreadsheetml/2010/11/ac" url="/Users/fundacionjorgepineda/Desktop/NOMINA 2025 PDF/"/>
    </mc:Choice>
  </mc:AlternateContent>
  <xr:revisionPtr revIDLastSave="0" documentId="13_ncr:1_{A1E8D112-2D55-FE41-AE1F-7D55AE96C5EE}" xr6:coauthVersionLast="47" xr6:coauthVersionMax="47" xr10:uidLastSave="{00000000-0000-0000-0000-000000000000}"/>
  <bookViews>
    <workbookView xWindow="0" yWindow="500" windowWidth="26580" windowHeight="15920" xr2:uid="{00000000-000D-0000-FFFF-FFFF00000000}"/>
  </bookViews>
  <sheets>
    <sheet name="3. MARZO P.T" sheetId="6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61" l="1"/>
  <c r="J20" i="61"/>
  <c r="G20" i="61"/>
  <c r="F20" i="61"/>
  <c r="I19" i="61"/>
  <c r="H19" i="61"/>
  <c r="K19" i="61" s="1"/>
  <c r="I18" i="61"/>
  <c r="H18" i="61"/>
  <c r="K18" i="61" s="1"/>
  <c r="I17" i="61"/>
  <c r="H17" i="61"/>
  <c r="K17" i="61" s="1"/>
  <c r="K16" i="61"/>
  <c r="I16" i="61"/>
  <c r="I15" i="61"/>
  <c r="K15" i="61" s="1"/>
  <c r="I14" i="61"/>
  <c r="H14" i="61"/>
  <c r="K14" i="61" s="1"/>
  <c r="K13" i="61"/>
  <c r="I13" i="61"/>
  <c r="H13" i="61"/>
  <c r="I12" i="61"/>
  <c r="H12" i="61"/>
  <c r="K12" i="61" s="1"/>
  <c r="I11" i="61"/>
  <c r="I20" i="61" s="1"/>
  <c r="H11" i="61"/>
  <c r="H20" i="61" s="1"/>
  <c r="K11" i="61" l="1"/>
  <c r="K20" i="61" s="1"/>
</calcChain>
</file>

<file path=xl/sharedStrings.xml><?xml version="1.0" encoding="utf-8"?>
<sst xmlns="http://schemas.openxmlformats.org/spreadsheetml/2006/main" count="62" uniqueCount="41">
  <si>
    <t>M</t>
  </si>
  <si>
    <t>F</t>
  </si>
  <si>
    <t>SEXO</t>
  </si>
  <si>
    <t>LUIS RAFAEL VILLALONA MATEO</t>
  </si>
  <si>
    <t>ALEJANDRA JOSEFINA PELAEZ PINEDA</t>
  </si>
  <si>
    <t>NOMBRE Y APELLIDO</t>
  </si>
  <si>
    <t>CARGO</t>
  </si>
  <si>
    <t>DIRECCION O DEPARTAMENTO</t>
  </si>
  <si>
    <t>INGRESO BRUTO</t>
  </si>
  <si>
    <t>ISR</t>
  </si>
  <si>
    <t>SFS</t>
  </si>
  <si>
    <t>AFP</t>
  </si>
  <si>
    <t>OTROS DESC.</t>
  </si>
  <si>
    <t>INGRSEO NETO</t>
  </si>
  <si>
    <t>CATEGORIA DEL SERVIDOR</t>
  </si>
  <si>
    <t>NORKA ROCIO REYES ALEMAN</t>
  </si>
  <si>
    <t>LAURA CRISTINA FELIZ RAMOS</t>
  </si>
  <si>
    <t>TEMPORAL</t>
  </si>
  <si>
    <t>DEPTO. REGISTRO, CONTROL &amp; NOMINA</t>
  </si>
  <si>
    <t>DEPARTAMENTO DE RECURSOS HUMANOS</t>
  </si>
  <si>
    <t>ENCARGADO DE DPTO</t>
  </si>
  <si>
    <t>DEPARTAMENTO DE COMUNICACIONES - 01.83.00.30.00.03</t>
  </si>
  <si>
    <t>DEPARTAMENTO DE RECURSOS HUMANOS - 01.83.00.30.00.04</t>
  </si>
  <si>
    <t>DEPARTAMENTO ADMINISTRATIVO FINANCIERO - 01.83.00.30.00.06</t>
  </si>
  <si>
    <t>TOTAL</t>
  </si>
  <si>
    <r>
      <rPr>
        <b/>
        <sz val="11"/>
        <color theme="1"/>
        <rFont val="Calibri"/>
        <family val="2"/>
        <scheme val="minor"/>
      </rPr>
      <t xml:space="preserve">Alejandra Peláez   </t>
    </r>
    <r>
      <rPr>
        <sz val="11"/>
        <color theme="1"/>
        <rFont val="Calibri"/>
        <family val="2"/>
        <scheme val="minor"/>
      </rPr>
      <t xml:space="preserve">                                                      Encargada Administrativa y Financiera</t>
    </r>
  </si>
  <si>
    <t>MELISSA GARCIA BALERIO</t>
  </si>
  <si>
    <t>TECNICO DE CONTABILIDAD</t>
  </si>
  <si>
    <t>CESAR AUGUSTO MORENO NUNEZ</t>
  </si>
  <si>
    <t>DIVISION DE TECNOLOGIA DE LA INFORMACION Y COMUNICACION - 01.83.00.30.00.00.05</t>
  </si>
  <si>
    <t>DAURY JEYMER PEREZ</t>
  </si>
  <si>
    <t>DEPARTAMENTO DE ACOMPANAMENTO DE PROYECTOS - 01.83.00.30.09.01</t>
  </si>
  <si>
    <t>9</t>
  </si>
  <si>
    <t>BRELLA YANIRA MENDEZ LARA</t>
  </si>
  <si>
    <t xml:space="preserve">TECNICO DE PLANIFICACION </t>
  </si>
  <si>
    <t>ANA YIRELY RODRIGUEZ SANCHEZ</t>
  </si>
  <si>
    <t>TECNICO DE COMPRAS</t>
  </si>
  <si>
    <t>ANALISTA RR HH</t>
  </si>
  <si>
    <t>WEB MASTER Y SOPORTE DE CORREOS</t>
  </si>
  <si>
    <t>PROGRAMADOR DE BASE DE DATOS</t>
  </si>
  <si>
    <t>REPORTE DE PERSONAL TEMPORAL - CORRESPONDIENTE A MARZO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</si>
</sst>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-* #,##0.00\ _€_-;\-* #,##0.00\ _€_-;_-* &quot;-&quot;??\ _€_-;_-@_-"/>
    <numFmt numFmtId="165" formatCode="dd\-mmm\-yyyy"/>
    <numFmt numFmtId="166" formatCode="000\-#######\-#"/>
    <numFmt numFmtId="167" formatCode="&quot;RD$&quot;#,##0.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 (Cuerpo)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55D8E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top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right" vertical="center" wrapText="1"/>
    </xf>
    <xf numFmtId="49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top"/>
    </xf>
    <xf numFmtId="0" fontId="3" fillId="0" borderId="0" xfId="0" applyFont="1" applyAlignment="1">
      <alignment vertical="top"/>
    </xf>
    <xf numFmtId="49" fontId="0" fillId="0" borderId="1" xfId="0" applyNumberFormat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left" vertical="center" wrapText="1"/>
      <protection locked="0"/>
    </xf>
    <xf numFmtId="49" fontId="0" fillId="0" borderId="1" xfId="0" applyNumberFormat="1" applyBorder="1" applyAlignment="1" applyProtection="1">
      <alignment vertical="center" wrapText="1"/>
      <protection locked="0"/>
    </xf>
    <xf numFmtId="167" fontId="0" fillId="0" borderId="1" xfId="0" applyNumberFormat="1" applyBorder="1" applyAlignment="1" applyProtection="1">
      <alignment vertical="center"/>
      <protection locked="0"/>
    </xf>
    <xf numFmtId="166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49" fontId="6" fillId="0" borderId="1" xfId="0" applyNumberFormat="1" applyFont="1" applyBorder="1" applyAlignment="1" applyProtection="1">
      <alignment vertical="center" wrapText="1"/>
      <protection locked="0"/>
    </xf>
    <xf numFmtId="0" fontId="7" fillId="0" borderId="0" xfId="0" applyFont="1" applyAlignment="1">
      <alignment vertical="center"/>
    </xf>
    <xf numFmtId="167" fontId="0" fillId="0" borderId="1" xfId="0" applyNumberFormat="1" applyBorder="1" applyAlignment="1" applyProtection="1">
      <alignment vertical="center" wrapText="1"/>
      <protection locked="0"/>
    </xf>
    <xf numFmtId="167" fontId="0" fillId="0" borderId="1" xfId="0" applyNumberFormat="1" applyBorder="1" applyAlignment="1">
      <alignment vertical="center"/>
    </xf>
    <xf numFmtId="49" fontId="8" fillId="3" borderId="1" xfId="0" applyNumberFormat="1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 wrapText="1"/>
    </xf>
    <xf numFmtId="167" fontId="8" fillId="3" borderId="1" xfId="0" applyNumberFormat="1" applyFont="1" applyFill="1" applyBorder="1" applyAlignment="1">
      <alignment horizontal="center" vertical="center"/>
    </xf>
    <xf numFmtId="14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165" fontId="8" fillId="3" borderId="1" xfId="0" applyNumberFormat="1" applyFont="1" applyFill="1" applyBorder="1" applyAlignment="1">
      <alignment horizontal="center" vertical="center"/>
    </xf>
    <xf numFmtId="167" fontId="0" fillId="0" borderId="0" xfId="0" applyNumberFormat="1" applyAlignment="1">
      <alignment vertical="center" wrapText="1"/>
    </xf>
    <xf numFmtId="4" fontId="0" fillId="0" borderId="0" xfId="0" applyNumberFormat="1" applyAlignment="1">
      <alignment vertical="center"/>
    </xf>
    <xf numFmtId="0" fontId="9" fillId="0" borderId="0" xfId="0" applyFont="1" applyAlignment="1">
      <alignment horizontal="center" vertical="center"/>
    </xf>
    <xf numFmtId="167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49" fontId="0" fillId="0" borderId="0" xfId="0" applyNumberFormat="1" applyAlignment="1">
      <alignment horizontal="left" vertical="center" wrapText="1"/>
    </xf>
    <xf numFmtId="49" fontId="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167" fontId="9" fillId="0" borderId="1" xfId="0" applyNumberFormat="1" applyFont="1" applyBorder="1" applyAlignment="1">
      <alignment horizontal="center" vertical="center" wrapText="1"/>
    </xf>
  </cellXfs>
  <cellStyles count="6">
    <cellStyle name="Millares 2" xfId="5" xr:uid="{00000000-0005-0000-0000-000000000000}"/>
    <cellStyle name="Normal" xfId="0" builtinId="0"/>
    <cellStyle name="Normal 2" xfId="1" xr:uid="{00000000-0005-0000-0000-000002000000}"/>
    <cellStyle name="Normal 2 8 7" xfId="2" xr:uid="{00000000-0005-0000-0000-000003000000}"/>
    <cellStyle name="Normal 2 8 8" xfId="3" xr:uid="{00000000-0005-0000-0000-000004000000}"/>
    <cellStyle name="Normal 2 8 9" xfId="4" xr:uid="{00000000-0005-0000-0000-000005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colors>
    <mruColors>
      <color rgb="FF255D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129309</xdr:colOff>
      <xdr:row>0</xdr:row>
      <xdr:rowOff>266701</xdr:rowOff>
    </xdr:from>
    <xdr:to>
      <xdr:col>2</xdr:col>
      <xdr:colOff>1185381</xdr:colOff>
      <xdr:row>5</xdr:row>
      <xdr:rowOff>50801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775D1C-9D37-6349-B011-5B054C0DE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309" y="266701"/>
          <a:ext cx="4040572" cy="1371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DAEE0-C5CB-7847-9620-7890D2F193BC}">
  <sheetPr>
    <pageSetUpPr fitToPage="1"/>
  </sheetPr>
  <dimension ref="B5:L26"/>
  <sheetViews>
    <sheetView tabSelected="1" zoomScale="170" workbookViewId="0">
      <selection activeCell="D9" sqref="D9"/>
    </sheetView>
  </sheetViews>
  <sheetFormatPr baseColWidth="10" defaultColWidth="11.5" defaultRowHeight="25" customHeight="1" x14ac:dyDescent="0.2"/>
  <cols>
    <col min="1" max="1" width="3.33203125" style="1" customWidth="1"/>
    <col min="2" max="2" width="39.1640625" style="3" customWidth="1"/>
    <col min="3" max="3" width="28" style="4" customWidth="1"/>
    <col min="4" max="4" width="50.1640625" style="5" customWidth="1"/>
    <col min="5" max="5" width="18" style="5" customWidth="1"/>
    <col min="6" max="6" width="20.83203125" style="5" customWidth="1"/>
    <col min="7" max="7" width="16.83203125" style="6" customWidth="1"/>
    <col min="8" max="8" width="16.83203125" style="7" customWidth="1"/>
    <col min="9" max="9" width="16.83203125" style="8" customWidth="1"/>
    <col min="10" max="11" width="16.83203125" style="1" customWidth="1"/>
    <col min="12" max="12" width="8.83203125" style="1" customWidth="1"/>
    <col min="13" max="16384" width="11.5" style="1"/>
  </cols>
  <sheetData>
    <row r="5" spans="2:12" ht="25" customHeight="1" x14ac:dyDescent="0.2">
      <c r="B5" s="1"/>
      <c r="C5" s="1"/>
    </row>
    <row r="6" spans="2:12" ht="25" customHeight="1" x14ac:dyDescent="0.2">
      <c r="B6" s="20" t="s">
        <v>19</v>
      </c>
      <c r="C6" s="1"/>
    </row>
    <row r="7" spans="2:12" ht="25" customHeight="1" x14ac:dyDescent="0.2">
      <c r="B7" s="2" t="s">
        <v>18</v>
      </c>
      <c r="C7" s="9"/>
    </row>
    <row r="8" spans="2:12" ht="25" customHeight="1" x14ac:dyDescent="0.2">
      <c r="B8" s="2" t="s">
        <v>40</v>
      </c>
      <c r="C8" s="10"/>
    </row>
    <row r="9" spans="2:12" ht="25" customHeight="1" x14ac:dyDescent="0.2">
      <c r="B9" s="10"/>
      <c r="C9" s="10"/>
    </row>
    <row r="10" spans="2:12" ht="37" customHeight="1" x14ac:dyDescent="0.2">
      <c r="B10" s="23" t="s">
        <v>5</v>
      </c>
      <c r="C10" s="24" t="s">
        <v>6</v>
      </c>
      <c r="D10" s="24" t="s">
        <v>7</v>
      </c>
      <c r="E10" s="24" t="s">
        <v>14</v>
      </c>
      <c r="F10" s="25" t="s">
        <v>8</v>
      </c>
      <c r="G10" s="26" t="s">
        <v>9</v>
      </c>
      <c r="H10" s="29" t="s">
        <v>10</v>
      </c>
      <c r="I10" s="27" t="s">
        <v>11</v>
      </c>
      <c r="J10" s="28" t="s">
        <v>12</v>
      </c>
      <c r="K10" s="28" t="s">
        <v>13</v>
      </c>
      <c r="L10" s="28" t="s">
        <v>2</v>
      </c>
    </row>
    <row r="11" spans="2:12" ht="25" customHeight="1" x14ac:dyDescent="0.2">
      <c r="B11" s="11" t="s">
        <v>4</v>
      </c>
      <c r="C11" s="13" t="s">
        <v>20</v>
      </c>
      <c r="D11" s="19" t="s">
        <v>23</v>
      </c>
      <c r="E11" s="14" t="s">
        <v>17</v>
      </c>
      <c r="F11" s="15">
        <v>135000</v>
      </c>
      <c r="G11" s="15">
        <v>20338.240000000002</v>
      </c>
      <c r="H11" s="15">
        <f>F11*3.04%</f>
        <v>4104</v>
      </c>
      <c r="I11" s="21">
        <f>F11*2.87%</f>
        <v>3874.5</v>
      </c>
      <c r="J11" s="22">
        <v>25</v>
      </c>
      <c r="K11" s="22">
        <f>F11-G11-H11-I11-J11</f>
        <v>106658.26</v>
      </c>
      <c r="L11" s="12" t="s">
        <v>1</v>
      </c>
    </row>
    <row r="12" spans="2:12" ht="25" customHeight="1" x14ac:dyDescent="0.2">
      <c r="B12" s="11" t="s">
        <v>3</v>
      </c>
      <c r="C12" s="13" t="s">
        <v>20</v>
      </c>
      <c r="D12" s="19" t="s">
        <v>31</v>
      </c>
      <c r="E12" s="14" t="s">
        <v>17</v>
      </c>
      <c r="F12" s="15">
        <v>135000</v>
      </c>
      <c r="G12" s="15">
        <v>20338.240000000002</v>
      </c>
      <c r="H12" s="15">
        <f t="shared" ref="H12:H19" si="0">F12*3.04%</f>
        <v>4104</v>
      </c>
      <c r="I12" s="21">
        <f t="shared" ref="I12:I19" si="1">F12*2.87%</f>
        <v>3874.5</v>
      </c>
      <c r="J12" s="22">
        <v>25</v>
      </c>
      <c r="K12" s="22">
        <f t="shared" ref="K12:K19" si="2">F12-G12-H12-I12-J12</f>
        <v>106658.26</v>
      </c>
      <c r="L12" s="12" t="s">
        <v>0</v>
      </c>
    </row>
    <row r="13" spans="2:12" ht="25" customHeight="1" x14ac:dyDescent="0.2">
      <c r="B13" s="11" t="s">
        <v>15</v>
      </c>
      <c r="C13" s="13" t="s">
        <v>36</v>
      </c>
      <c r="D13" s="19" t="s">
        <v>23</v>
      </c>
      <c r="E13" s="14" t="s">
        <v>17</v>
      </c>
      <c r="F13" s="15">
        <v>43000</v>
      </c>
      <c r="G13" s="15">
        <v>608.74</v>
      </c>
      <c r="H13" s="15">
        <f>F13*3.04%</f>
        <v>1307.2</v>
      </c>
      <c r="I13" s="21">
        <f t="shared" si="1"/>
        <v>1234.0999999999999</v>
      </c>
      <c r="J13" s="22">
        <v>1740.46</v>
      </c>
      <c r="K13" s="22">
        <f t="shared" si="2"/>
        <v>38109.500000000007</v>
      </c>
      <c r="L13" s="12" t="s">
        <v>1</v>
      </c>
    </row>
    <row r="14" spans="2:12" ht="25" customHeight="1" x14ac:dyDescent="0.2">
      <c r="B14" s="11" t="s">
        <v>16</v>
      </c>
      <c r="C14" s="13" t="s">
        <v>37</v>
      </c>
      <c r="D14" s="19" t="s">
        <v>22</v>
      </c>
      <c r="E14" s="14" t="s">
        <v>17</v>
      </c>
      <c r="F14" s="15">
        <v>50000</v>
      </c>
      <c r="G14" s="15">
        <v>1854</v>
      </c>
      <c r="H14" s="15">
        <f t="shared" si="0"/>
        <v>1520</v>
      </c>
      <c r="I14" s="21">
        <f t="shared" si="1"/>
        <v>1435</v>
      </c>
      <c r="J14" s="22">
        <v>25</v>
      </c>
      <c r="K14" s="22">
        <f t="shared" si="2"/>
        <v>45166</v>
      </c>
      <c r="L14" s="12" t="s">
        <v>1</v>
      </c>
    </row>
    <row r="15" spans="2:12" ht="25" customHeight="1" x14ac:dyDescent="0.2">
      <c r="B15" s="11" t="s">
        <v>26</v>
      </c>
      <c r="C15" s="13" t="s">
        <v>27</v>
      </c>
      <c r="D15" s="19" t="s">
        <v>23</v>
      </c>
      <c r="E15" s="14" t="s">
        <v>17</v>
      </c>
      <c r="F15" s="15">
        <v>43000</v>
      </c>
      <c r="G15" s="15">
        <v>866.06</v>
      </c>
      <c r="H15" s="15">
        <v>1307.2</v>
      </c>
      <c r="I15" s="21">
        <f t="shared" si="1"/>
        <v>1234.0999999999999</v>
      </c>
      <c r="J15" s="22">
        <v>25</v>
      </c>
      <c r="K15" s="22">
        <f t="shared" si="2"/>
        <v>39567.640000000007</v>
      </c>
      <c r="L15" s="12" t="s">
        <v>1</v>
      </c>
    </row>
    <row r="16" spans="2:12" ht="25" customHeight="1" x14ac:dyDescent="0.2">
      <c r="B16" s="11" t="s">
        <v>28</v>
      </c>
      <c r="C16" s="13" t="s">
        <v>38</v>
      </c>
      <c r="D16" s="19" t="s">
        <v>29</v>
      </c>
      <c r="E16" s="14" t="s">
        <v>17</v>
      </c>
      <c r="F16" s="15">
        <v>43000</v>
      </c>
      <c r="G16" s="15">
        <v>866.06</v>
      </c>
      <c r="H16" s="15">
        <f t="shared" si="0"/>
        <v>1307.2</v>
      </c>
      <c r="I16" s="21">
        <f t="shared" si="1"/>
        <v>1234.0999999999999</v>
      </c>
      <c r="J16" s="22">
        <v>25</v>
      </c>
      <c r="K16" s="22">
        <f t="shared" si="2"/>
        <v>39567.640000000007</v>
      </c>
      <c r="L16" s="12" t="s">
        <v>1</v>
      </c>
    </row>
    <row r="17" spans="2:12" ht="25" customHeight="1" x14ac:dyDescent="0.2">
      <c r="B17" s="11" t="s">
        <v>33</v>
      </c>
      <c r="C17" s="13" t="s">
        <v>34</v>
      </c>
      <c r="D17" s="19" t="s">
        <v>23</v>
      </c>
      <c r="E17" s="14" t="s">
        <v>17</v>
      </c>
      <c r="F17" s="15">
        <v>43000</v>
      </c>
      <c r="G17" s="15">
        <v>866.06</v>
      </c>
      <c r="H17" s="15">
        <f t="shared" si="0"/>
        <v>1307.2</v>
      </c>
      <c r="I17" s="21">
        <f t="shared" si="1"/>
        <v>1234.0999999999999</v>
      </c>
      <c r="J17" s="22">
        <v>25</v>
      </c>
      <c r="K17" s="22">
        <f t="shared" si="2"/>
        <v>39567.640000000007</v>
      </c>
      <c r="L17" s="12" t="s">
        <v>1</v>
      </c>
    </row>
    <row r="18" spans="2:12" ht="25" customHeight="1" x14ac:dyDescent="0.2">
      <c r="B18" s="11" t="s">
        <v>35</v>
      </c>
      <c r="C18" s="13" t="s">
        <v>34</v>
      </c>
      <c r="D18" s="19" t="s">
        <v>21</v>
      </c>
      <c r="E18" s="14" t="s">
        <v>17</v>
      </c>
      <c r="F18" s="15">
        <v>43000</v>
      </c>
      <c r="G18" s="15">
        <v>866.06</v>
      </c>
      <c r="H18" s="15">
        <f t="shared" si="0"/>
        <v>1307.2</v>
      </c>
      <c r="I18" s="21">
        <f t="shared" si="1"/>
        <v>1234.0999999999999</v>
      </c>
      <c r="J18" s="22">
        <v>25</v>
      </c>
      <c r="K18" s="22">
        <f t="shared" si="2"/>
        <v>39567.640000000007</v>
      </c>
      <c r="L18" s="12" t="s">
        <v>1</v>
      </c>
    </row>
    <row r="19" spans="2:12" ht="25" customHeight="1" x14ac:dyDescent="0.2">
      <c r="B19" s="11" t="s">
        <v>30</v>
      </c>
      <c r="C19" s="13" t="s">
        <v>39</v>
      </c>
      <c r="D19" s="19" t="s">
        <v>29</v>
      </c>
      <c r="E19" s="14" t="s">
        <v>17</v>
      </c>
      <c r="F19" s="15">
        <v>43000</v>
      </c>
      <c r="G19" s="15">
        <v>866.06</v>
      </c>
      <c r="H19" s="15">
        <f t="shared" si="0"/>
        <v>1307.2</v>
      </c>
      <c r="I19" s="21">
        <f t="shared" si="1"/>
        <v>1234.0999999999999</v>
      </c>
      <c r="J19" s="22">
        <v>25</v>
      </c>
      <c r="K19" s="22">
        <f t="shared" si="2"/>
        <v>39567.640000000007</v>
      </c>
      <c r="L19" s="12" t="s">
        <v>1</v>
      </c>
    </row>
    <row r="20" spans="2:12" s="32" customFormat="1" ht="25" customHeight="1" x14ac:dyDescent="0.2">
      <c r="B20" s="37" t="s">
        <v>24</v>
      </c>
      <c r="C20" s="38" t="s">
        <v>32</v>
      </c>
      <c r="D20" s="39"/>
      <c r="E20" s="38"/>
      <c r="F20" s="33">
        <f t="shared" ref="F20:K20" si="3">SUM(F11:F19)</f>
        <v>578000</v>
      </c>
      <c r="G20" s="33">
        <f t="shared" si="3"/>
        <v>47469.51999999999</v>
      </c>
      <c r="H20" s="33">
        <f t="shared" si="3"/>
        <v>17571.200000000004</v>
      </c>
      <c r="I20" s="40">
        <f t="shared" si="3"/>
        <v>16588.600000000002</v>
      </c>
      <c r="J20" s="33">
        <f t="shared" si="3"/>
        <v>1940.46</v>
      </c>
      <c r="K20" s="33">
        <f t="shared" si="3"/>
        <v>494430.22000000009</v>
      </c>
      <c r="L20" s="34"/>
    </row>
    <row r="21" spans="2:12" ht="25" customHeight="1" x14ac:dyDescent="0.2">
      <c r="B21" s="16"/>
      <c r="C21" s="17"/>
      <c r="D21" s="17"/>
      <c r="E21" s="17"/>
      <c r="F21" s="17"/>
      <c r="G21" s="18"/>
      <c r="H21" s="16"/>
      <c r="I21" s="17"/>
    </row>
    <row r="22" spans="2:12" ht="25" customHeight="1" x14ac:dyDescent="0.2">
      <c r="B22" s="16"/>
      <c r="C22" s="17"/>
      <c r="D22" s="17"/>
      <c r="E22" s="17"/>
      <c r="F22" s="17"/>
      <c r="G22" s="18"/>
      <c r="H22" s="16"/>
      <c r="I22" s="17"/>
    </row>
    <row r="23" spans="2:12" ht="25" customHeight="1" x14ac:dyDescent="0.2">
      <c r="B23" s="35"/>
      <c r="F23" s="30"/>
    </row>
    <row r="24" spans="2:12" ht="38" customHeight="1" x14ac:dyDescent="0.2">
      <c r="B24" s="36" t="s">
        <v>25</v>
      </c>
      <c r="G24" s="31"/>
    </row>
    <row r="25" spans="2:12" ht="25" customHeight="1" x14ac:dyDescent="0.2">
      <c r="B25" s="16"/>
      <c r="H25" s="31"/>
    </row>
    <row r="26" spans="2:12" ht="25" customHeight="1" x14ac:dyDescent="0.2">
      <c r="B26" s="16"/>
    </row>
  </sheetData>
  <conditionalFormatting sqref="B23:B24">
    <cfRule type="duplicateValues" dxfId="1" priority="1"/>
  </conditionalFormatting>
  <conditionalFormatting sqref="B25:B1048576 B10:B22 B1:B4">
    <cfRule type="duplicateValues" dxfId="0" priority="2"/>
  </conditionalFormatting>
  <dataValidations count="1">
    <dataValidation type="list" allowBlank="1" showInputMessage="1" showErrorMessage="1" sqref="L11:L19" xr:uid="{D2E08BBB-5481-9E4D-AFFE-5BCB350616FF}">
      <formula1>#REF!</formula1>
    </dataValidation>
  </dataValidations>
  <pageMargins left="0.7" right="0.7" top="0.75" bottom="0.75" header="0.3" footer="0.3"/>
  <pageSetup paperSize="9" scale="48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3. MARZO P.T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Alberto Basora</dc:creator>
  <cp:lastModifiedBy>Alejandra Pelaez Pineda</cp:lastModifiedBy>
  <cp:lastPrinted>2025-08-26T13:33:40Z</cp:lastPrinted>
  <dcterms:created xsi:type="dcterms:W3CDTF">2020-11-07T00:42:33Z</dcterms:created>
  <dcterms:modified xsi:type="dcterms:W3CDTF">2025-08-26T14:15:31Z</dcterms:modified>
</cp:coreProperties>
</file>