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fundacionjorgepineda/Desktop/NOMINA/"/>
    </mc:Choice>
  </mc:AlternateContent>
  <xr:revisionPtr revIDLastSave="0" documentId="13_ncr:1_{6AB11D07-FAEB-164B-94CD-88FF49C55D05}" xr6:coauthVersionLast="47" xr6:coauthVersionMax="47" xr10:uidLastSave="{00000000-0000-0000-0000-000000000000}"/>
  <bookViews>
    <workbookView xWindow="0" yWindow="500" windowWidth="26580" windowHeight="15920" activeTab="5" xr2:uid="{00000000-000D-0000-FFFF-FFFF00000000}"/>
  </bookViews>
  <sheets>
    <sheet name="1. ENERO - P.T." sheetId="8" r:id="rId1"/>
    <sheet name="1. ENERO P.F " sheetId="57" r:id="rId2"/>
    <sheet name="2. FEBRERO P.F" sheetId="58" r:id="rId3"/>
    <sheet name="2. FEBRERO P.T" sheetId="59" r:id="rId4"/>
    <sheet name="3. MARZO P.F" sheetId="60" r:id="rId5"/>
    <sheet name="3. MARZO P.T" sheetId="61" r:id="rId6"/>
    <sheet name="4. ABRIL P.F" sheetId="62" r:id="rId7"/>
    <sheet name="4. ABRIL P.T" sheetId="63" r:id="rId8"/>
    <sheet name="4. N. COMPLEMENTARIA P.T" sheetId="64" r:id="rId9"/>
    <sheet name="5. MAYO P.F" sheetId="65" r:id="rId10"/>
    <sheet name="5. MAYO P.T" sheetId="66" r:id="rId11"/>
    <sheet name="6. JUNIO P.F" sheetId="67" r:id="rId12"/>
    <sheet name="6. JUNIO P.T" sheetId="68" r:id="rId13"/>
    <sheet name="7. JULIO P.F" sheetId="69" r:id="rId14"/>
    <sheet name="7. JULIO P.T" sheetId="70" r:id="rId15"/>
    <sheet name="8. AGOSTO P.F" sheetId="71" r:id="rId16"/>
    <sheet name="8. AGOSTO P.T" sheetId="72" r:id="rId17"/>
  </sheets>
  <definedNames>
    <definedName name="_xlnm.Print_Area" localSheetId="0">'1. ENERO - P.T.'!$A$1:$M$26</definedName>
    <definedName name="_xlnm.Print_Area" localSheetId="1">'1. ENERO P.F '!$A$1:$N$25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71" l="1"/>
  <c r="H20" i="71"/>
  <c r="G20" i="71"/>
  <c r="J19" i="71"/>
  <c r="L19" i="71" s="1"/>
  <c r="I19" i="71"/>
  <c r="J18" i="71"/>
  <c r="I18" i="71"/>
  <c r="L18" i="71" s="1"/>
  <c r="J17" i="71"/>
  <c r="I17" i="71"/>
  <c r="L17" i="71" s="1"/>
  <c r="L16" i="71"/>
  <c r="J16" i="71"/>
  <c r="I16" i="71"/>
  <c r="I15" i="71"/>
  <c r="L15" i="71" s="1"/>
  <c r="J14" i="71"/>
  <c r="I14" i="71"/>
  <c r="I20" i="71" s="1"/>
  <c r="L13" i="71"/>
  <c r="J13" i="71"/>
  <c r="I13" i="71"/>
  <c r="J12" i="71"/>
  <c r="L12" i="71" s="1"/>
  <c r="J11" i="71"/>
  <c r="J20" i="71" s="1"/>
  <c r="J21" i="72"/>
  <c r="G21" i="72"/>
  <c r="F21" i="72"/>
  <c r="I20" i="72"/>
  <c r="K20" i="72" s="1"/>
  <c r="H20" i="72"/>
  <c r="I19" i="72"/>
  <c r="H19" i="72"/>
  <c r="K19" i="72" s="1"/>
  <c r="I18" i="72"/>
  <c r="H18" i="72"/>
  <c r="K18" i="72" s="1"/>
  <c r="K17" i="72"/>
  <c r="I17" i="72"/>
  <c r="H17" i="72"/>
  <c r="I16" i="72"/>
  <c r="H16" i="72"/>
  <c r="K16" i="72" s="1"/>
  <c r="I15" i="72"/>
  <c r="K15" i="72" s="1"/>
  <c r="K14" i="72"/>
  <c r="I14" i="72"/>
  <c r="H14" i="72"/>
  <c r="I13" i="72"/>
  <c r="H13" i="72"/>
  <c r="K13" i="72" s="1"/>
  <c r="I12" i="72"/>
  <c r="H12" i="72"/>
  <c r="H21" i="72" s="1"/>
  <c r="I11" i="72"/>
  <c r="I21" i="72" s="1"/>
  <c r="H11" i="72"/>
  <c r="K11" i="72" s="1"/>
  <c r="J21" i="70"/>
  <c r="G21" i="70"/>
  <c r="F21" i="70"/>
  <c r="K20" i="70"/>
  <c r="I20" i="70"/>
  <c r="H20" i="70"/>
  <c r="I19" i="70"/>
  <c r="H19" i="70"/>
  <c r="K19" i="70" s="1"/>
  <c r="I18" i="70"/>
  <c r="H18" i="70"/>
  <c r="K18" i="70" s="1"/>
  <c r="K17" i="70"/>
  <c r="I17" i="70"/>
  <c r="H17" i="70"/>
  <c r="I16" i="70"/>
  <c r="H16" i="70"/>
  <c r="K16" i="70" s="1"/>
  <c r="I15" i="70"/>
  <c r="K15" i="70" s="1"/>
  <c r="K14" i="70"/>
  <c r="I14" i="70"/>
  <c r="H14" i="70"/>
  <c r="I13" i="70"/>
  <c r="H13" i="70"/>
  <c r="K13" i="70" s="1"/>
  <c r="I12" i="70"/>
  <c r="K12" i="70" s="1"/>
  <c r="H12" i="70"/>
  <c r="I11" i="70"/>
  <c r="I21" i="70" s="1"/>
  <c r="H11" i="70"/>
  <c r="K11" i="70" s="1"/>
  <c r="K20" i="69"/>
  <c r="H20" i="69"/>
  <c r="G20" i="69"/>
  <c r="L19" i="69"/>
  <c r="J19" i="69"/>
  <c r="I19" i="69"/>
  <c r="J18" i="69"/>
  <c r="I18" i="69"/>
  <c r="L18" i="69" s="1"/>
  <c r="J17" i="69"/>
  <c r="I17" i="69"/>
  <c r="L17" i="69" s="1"/>
  <c r="J16" i="69"/>
  <c r="I16" i="69"/>
  <c r="L16" i="69" s="1"/>
  <c r="I15" i="69"/>
  <c r="L15" i="69" s="1"/>
  <c r="J14" i="69"/>
  <c r="I14" i="69"/>
  <c r="I20" i="69" s="1"/>
  <c r="J13" i="69"/>
  <c r="I13" i="69"/>
  <c r="L13" i="69" s="1"/>
  <c r="J12" i="69"/>
  <c r="L12" i="69" s="1"/>
  <c r="J11" i="69"/>
  <c r="J20" i="69" s="1"/>
  <c r="J21" i="68"/>
  <c r="G21" i="68"/>
  <c r="F21" i="68"/>
  <c r="K20" i="68"/>
  <c r="I20" i="68"/>
  <c r="H20" i="68"/>
  <c r="I19" i="68"/>
  <c r="H19" i="68"/>
  <c r="K19" i="68" s="1"/>
  <c r="I18" i="68"/>
  <c r="H18" i="68"/>
  <c r="K18" i="68" s="1"/>
  <c r="K17" i="68"/>
  <c r="I17" i="68"/>
  <c r="H17" i="68"/>
  <c r="I16" i="68"/>
  <c r="H16" i="68"/>
  <c r="K16" i="68" s="1"/>
  <c r="I15" i="68"/>
  <c r="K15" i="68" s="1"/>
  <c r="K14" i="68"/>
  <c r="I14" i="68"/>
  <c r="H14" i="68"/>
  <c r="I13" i="68"/>
  <c r="H13" i="68"/>
  <c r="H21" i="68" s="1"/>
  <c r="I12" i="68"/>
  <c r="K12" i="68" s="1"/>
  <c r="H12" i="68"/>
  <c r="K11" i="68"/>
  <c r="I11" i="68"/>
  <c r="I21" i="68" s="1"/>
  <c r="H11" i="68"/>
  <c r="K20" i="67"/>
  <c r="H20" i="67"/>
  <c r="G20" i="67"/>
  <c r="L19" i="67"/>
  <c r="J19" i="67"/>
  <c r="I19" i="67"/>
  <c r="J18" i="67"/>
  <c r="I18" i="67"/>
  <c r="L18" i="67" s="1"/>
  <c r="J17" i="67"/>
  <c r="I17" i="67"/>
  <c r="L17" i="67" s="1"/>
  <c r="L16" i="67"/>
  <c r="J16" i="67"/>
  <c r="I16" i="67"/>
  <c r="I15" i="67"/>
  <c r="L15" i="67" s="1"/>
  <c r="J14" i="67"/>
  <c r="I14" i="67"/>
  <c r="I20" i="67" s="1"/>
  <c r="L13" i="67"/>
  <c r="J13" i="67"/>
  <c r="I13" i="67"/>
  <c r="J12" i="67"/>
  <c r="L12" i="67" s="1"/>
  <c r="J11" i="67"/>
  <c r="J20" i="67" s="1"/>
  <c r="J21" i="66"/>
  <c r="K21" i="66"/>
  <c r="G21" i="66"/>
  <c r="H21" i="66"/>
  <c r="I21" i="66"/>
  <c r="F21" i="66"/>
  <c r="I20" i="66"/>
  <c r="H20" i="66"/>
  <c r="K20" i="66" s="1"/>
  <c r="I19" i="66"/>
  <c r="H19" i="66"/>
  <c r="K19" i="66" s="1"/>
  <c r="I18" i="66"/>
  <c r="H18" i="66"/>
  <c r="I17" i="66"/>
  <c r="H17" i="66"/>
  <c r="K17" i="66" s="1"/>
  <c r="I16" i="66"/>
  <c r="H16" i="66"/>
  <c r="K16" i="66" s="1"/>
  <c r="I15" i="66"/>
  <c r="K15" i="66" s="1"/>
  <c r="I14" i="66"/>
  <c r="H14" i="66"/>
  <c r="I13" i="66"/>
  <c r="H13" i="66"/>
  <c r="K13" i="66" s="1"/>
  <c r="I12" i="66"/>
  <c r="H12" i="66"/>
  <c r="K12" i="66" s="1"/>
  <c r="I11" i="66"/>
  <c r="H11" i="66"/>
  <c r="K20" i="65"/>
  <c r="H20" i="65"/>
  <c r="G20" i="65"/>
  <c r="J19" i="65"/>
  <c r="L19" i="65" s="1"/>
  <c r="I19" i="65"/>
  <c r="J18" i="65"/>
  <c r="I18" i="65"/>
  <c r="L18" i="65" s="1"/>
  <c r="J17" i="65"/>
  <c r="I17" i="65"/>
  <c r="L17" i="65" s="1"/>
  <c r="L16" i="65"/>
  <c r="J16" i="65"/>
  <c r="I16" i="65"/>
  <c r="I15" i="65"/>
  <c r="L15" i="65" s="1"/>
  <c r="J14" i="65"/>
  <c r="I14" i="65"/>
  <c r="I20" i="65" s="1"/>
  <c r="L13" i="65"/>
  <c r="J13" i="65"/>
  <c r="I13" i="65"/>
  <c r="J12" i="65"/>
  <c r="L12" i="65" s="1"/>
  <c r="J11" i="65"/>
  <c r="J20" i="65" s="1"/>
  <c r="J12" i="64"/>
  <c r="G12" i="64"/>
  <c r="F12" i="64"/>
  <c r="I11" i="64"/>
  <c r="I12" i="64" s="1"/>
  <c r="H11" i="64"/>
  <c r="K11" i="64" s="1"/>
  <c r="J20" i="63"/>
  <c r="G20" i="63"/>
  <c r="F20" i="63"/>
  <c r="I19" i="63"/>
  <c r="K19" i="63" s="1"/>
  <c r="H19" i="63"/>
  <c r="I18" i="63"/>
  <c r="H18" i="63"/>
  <c r="K18" i="63" s="1"/>
  <c r="I17" i="63"/>
  <c r="H17" i="63"/>
  <c r="K17" i="63" s="1"/>
  <c r="K16" i="63"/>
  <c r="I16" i="63"/>
  <c r="H16" i="63"/>
  <c r="I15" i="63"/>
  <c r="K15" i="63" s="1"/>
  <c r="I14" i="63"/>
  <c r="H14" i="63"/>
  <c r="K14" i="63" s="1"/>
  <c r="K13" i="63"/>
  <c r="I13" i="63"/>
  <c r="H13" i="63"/>
  <c r="I12" i="63"/>
  <c r="H12" i="63"/>
  <c r="K12" i="63" s="1"/>
  <c r="I11" i="63"/>
  <c r="I20" i="63" s="1"/>
  <c r="H11" i="63"/>
  <c r="H20" i="63" s="1"/>
  <c r="K20" i="62"/>
  <c r="H20" i="62"/>
  <c r="G20" i="62"/>
  <c r="J19" i="62"/>
  <c r="L19" i="62" s="1"/>
  <c r="I19" i="62"/>
  <c r="J18" i="62"/>
  <c r="I18" i="62"/>
  <c r="L18" i="62" s="1"/>
  <c r="J17" i="62"/>
  <c r="I17" i="62"/>
  <c r="L17" i="62" s="1"/>
  <c r="L16" i="62"/>
  <c r="J16" i="62"/>
  <c r="I16" i="62"/>
  <c r="I15" i="62"/>
  <c r="L15" i="62" s="1"/>
  <c r="J14" i="62"/>
  <c r="I14" i="62"/>
  <c r="L14" i="62" s="1"/>
  <c r="L13" i="62"/>
  <c r="J13" i="62"/>
  <c r="I13" i="62"/>
  <c r="J12" i="62"/>
  <c r="L12" i="62" s="1"/>
  <c r="J11" i="62"/>
  <c r="J20" i="62" s="1"/>
  <c r="H16" i="61"/>
  <c r="J20" i="61"/>
  <c r="G20" i="61"/>
  <c r="F20" i="61"/>
  <c r="I19" i="61"/>
  <c r="H19" i="61"/>
  <c r="K19" i="61" s="1"/>
  <c r="I18" i="61"/>
  <c r="H18" i="61"/>
  <c r="K18" i="61" s="1"/>
  <c r="I17" i="61"/>
  <c r="H17" i="61"/>
  <c r="K17" i="61" s="1"/>
  <c r="K16" i="61"/>
  <c r="I16" i="61"/>
  <c r="I15" i="61"/>
  <c r="K15" i="61" s="1"/>
  <c r="I14" i="61"/>
  <c r="H14" i="61"/>
  <c r="K14" i="61" s="1"/>
  <c r="K13" i="61"/>
  <c r="I13" i="61"/>
  <c r="H13" i="61"/>
  <c r="I12" i="61"/>
  <c r="H12" i="61"/>
  <c r="K12" i="61" s="1"/>
  <c r="I11" i="61"/>
  <c r="I20" i="61" s="1"/>
  <c r="H11" i="61"/>
  <c r="H20" i="61" s="1"/>
  <c r="K20" i="60"/>
  <c r="H20" i="60"/>
  <c r="G20" i="60"/>
  <c r="J19" i="60"/>
  <c r="I19" i="60"/>
  <c r="L19" i="60" s="1"/>
  <c r="J18" i="60"/>
  <c r="I18" i="60"/>
  <c r="L18" i="60" s="1"/>
  <c r="J17" i="60"/>
  <c r="L17" i="60" s="1"/>
  <c r="I17" i="60"/>
  <c r="J16" i="60"/>
  <c r="I16" i="60"/>
  <c r="L16" i="60" s="1"/>
  <c r="I15" i="60"/>
  <c r="L15" i="60" s="1"/>
  <c r="J14" i="60"/>
  <c r="I14" i="60"/>
  <c r="J13" i="60"/>
  <c r="L13" i="60" s="1"/>
  <c r="I13" i="60"/>
  <c r="J12" i="60"/>
  <c r="L12" i="60" s="1"/>
  <c r="J11" i="60"/>
  <c r="J20" i="59"/>
  <c r="G20" i="59"/>
  <c r="F20" i="59"/>
  <c r="I19" i="59"/>
  <c r="K19" i="59" s="1"/>
  <c r="H19" i="59"/>
  <c r="I18" i="59"/>
  <c r="H18" i="59"/>
  <c r="I17" i="59"/>
  <c r="H17" i="59"/>
  <c r="K17" i="59" s="1"/>
  <c r="I16" i="59"/>
  <c r="H16" i="59"/>
  <c r="K16" i="59" s="1"/>
  <c r="I15" i="59"/>
  <c r="H15" i="59"/>
  <c r="K15" i="59" s="1"/>
  <c r="I14" i="59"/>
  <c r="H14" i="59"/>
  <c r="I13" i="59"/>
  <c r="H13" i="59"/>
  <c r="I12" i="59"/>
  <c r="H12" i="59"/>
  <c r="I11" i="59"/>
  <c r="K11" i="59" s="1"/>
  <c r="H11" i="59"/>
  <c r="K20" i="58"/>
  <c r="H20" i="58"/>
  <c r="G20" i="58"/>
  <c r="J19" i="58"/>
  <c r="I19" i="58"/>
  <c r="J18" i="58"/>
  <c r="I18" i="58"/>
  <c r="L18" i="58" s="1"/>
  <c r="J17" i="58"/>
  <c r="J20" i="58" s="1"/>
  <c r="I17" i="58"/>
  <c r="L17" i="58" s="1"/>
  <c r="J16" i="58"/>
  <c r="I16" i="58"/>
  <c r="L16" i="58" s="1"/>
  <c r="I15" i="58"/>
  <c r="L15" i="58" s="1"/>
  <c r="J14" i="58"/>
  <c r="I14" i="58"/>
  <c r="L14" i="58" s="1"/>
  <c r="J13" i="58"/>
  <c r="I13" i="58"/>
  <c r="J12" i="58"/>
  <c r="L12" i="58"/>
  <c r="J11" i="58"/>
  <c r="L11" i="58" s="1"/>
  <c r="G20" i="57"/>
  <c r="K18" i="8"/>
  <c r="K17" i="8"/>
  <c r="H18" i="8"/>
  <c r="I18" i="8"/>
  <c r="H17" i="8"/>
  <c r="I17" i="8"/>
  <c r="K20" i="57"/>
  <c r="L19" i="57"/>
  <c r="H20" i="57"/>
  <c r="I19" i="57"/>
  <c r="I20" i="57"/>
  <c r="J19" i="57"/>
  <c r="J20" i="57" s="1"/>
  <c r="J20" i="8"/>
  <c r="G20" i="8"/>
  <c r="F20" i="8"/>
  <c r="H19" i="8"/>
  <c r="I19" i="8"/>
  <c r="H16" i="8"/>
  <c r="K16" i="8" s="1"/>
  <c r="I16" i="8"/>
  <c r="H15" i="8"/>
  <c r="I15" i="8"/>
  <c r="H13" i="8"/>
  <c r="L11" i="71" l="1"/>
  <c r="L14" i="71"/>
  <c r="K12" i="72"/>
  <c r="K21" i="72" s="1"/>
  <c r="K21" i="70"/>
  <c r="H21" i="70"/>
  <c r="L11" i="69"/>
  <c r="L14" i="69"/>
  <c r="K13" i="68"/>
  <c r="K21" i="68" s="1"/>
  <c r="L11" i="67"/>
  <c r="L14" i="67"/>
  <c r="K14" i="66"/>
  <c r="K18" i="66"/>
  <c r="K11" i="66"/>
  <c r="L11" i="65"/>
  <c r="L14" i="65"/>
  <c r="H12" i="64"/>
  <c r="K12" i="64"/>
  <c r="K11" i="63"/>
  <c r="K20" i="63" s="1"/>
  <c r="L11" i="62"/>
  <c r="L20" i="62" s="1"/>
  <c r="I20" i="62"/>
  <c r="K11" i="61"/>
  <c r="K20" i="61" s="1"/>
  <c r="K18" i="59"/>
  <c r="K14" i="59"/>
  <c r="H20" i="59"/>
  <c r="K13" i="59"/>
  <c r="I20" i="60"/>
  <c r="L14" i="60"/>
  <c r="J20" i="60"/>
  <c r="L11" i="60"/>
  <c r="L20" i="60" s="1"/>
  <c r="I20" i="59"/>
  <c r="K12" i="59"/>
  <c r="L13" i="58"/>
  <c r="L20" i="58" s="1"/>
  <c r="L19" i="58"/>
  <c r="I20" i="58"/>
  <c r="K19" i="8"/>
  <c r="K15" i="8"/>
  <c r="I12" i="57"/>
  <c r="J14" i="57"/>
  <c r="I14" i="57"/>
  <c r="I16" i="57"/>
  <c r="J16" i="57"/>
  <c r="J11" i="57"/>
  <c r="I12" i="8"/>
  <c r="I13" i="8"/>
  <c r="K13" i="8" s="1"/>
  <c r="I14" i="8"/>
  <c r="I11" i="8"/>
  <c r="H12" i="8"/>
  <c r="K12" i="8" s="1"/>
  <c r="H14" i="8"/>
  <c r="H11" i="8"/>
  <c r="I13" i="57"/>
  <c r="I15" i="57"/>
  <c r="I17" i="57"/>
  <c r="I18" i="57"/>
  <c r="J18" i="57"/>
  <c r="J12" i="57"/>
  <c r="J13" i="57"/>
  <c r="J15" i="57"/>
  <c r="J17" i="57"/>
  <c r="L20" i="71" l="1"/>
  <c r="L20" i="69"/>
  <c r="L20" i="67"/>
  <c r="L20" i="65"/>
  <c r="K20" i="59"/>
  <c r="I20" i="8"/>
  <c r="H20" i="8"/>
  <c r="K14" i="8"/>
  <c r="K11" i="8"/>
  <c r="K20" i="8" s="1"/>
  <c r="L18" i="57"/>
  <c r="L12" i="57"/>
  <c r="L17" i="57"/>
  <c r="L14" i="57"/>
  <c r="L16" i="57"/>
  <c r="L13" i="57"/>
  <c r="L15" i="57"/>
  <c r="L20" i="57" s="1"/>
  <c r="L11" i="57"/>
</calcChain>
</file>

<file path=xl/sharedStrings.xml><?xml version="1.0" encoding="utf-8"?>
<sst xmlns="http://schemas.openxmlformats.org/spreadsheetml/2006/main" count="1038" uniqueCount="91">
  <si>
    <t>M</t>
  </si>
  <si>
    <t>F</t>
  </si>
  <si>
    <t>FIJO</t>
  </si>
  <si>
    <t>SEXO</t>
  </si>
  <si>
    <t>LUIS RAFAEL VILLALONA MATEO</t>
  </si>
  <si>
    <t>ALEJANDRA JOSEFINA PELAEZ PINEDA</t>
  </si>
  <si>
    <t>NOMBRE Y APELLIDO</t>
  </si>
  <si>
    <t>CARGO</t>
  </si>
  <si>
    <t>DIRECCION O DEPARTAMENTO</t>
  </si>
  <si>
    <t>INGRESO BRUTO</t>
  </si>
  <si>
    <t>ISR</t>
  </si>
  <si>
    <t>SFS</t>
  </si>
  <si>
    <t>AFP</t>
  </si>
  <si>
    <t>OTROS DESC.</t>
  </si>
  <si>
    <t>INGRSEO NETO</t>
  </si>
  <si>
    <t>CATEGORIA DEL SERVIDOR</t>
  </si>
  <si>
    <t>NORKA ROCIO REYES ALEMAN</t>
  </si>
  <si>
    <t>LAURA CRISTINA FELIZ RAMOS</t>
  </si>
  <si>
    <t>TEMPORAL</t>
  </si>
  <si>
    <t>DEPTO. REGISTRO, CONTROL &amp; NOMINA</t>
  </si>
  <si>
    <t>DEPARTAMENTO DE RECURSOS HUMANOS</t>
  </si>
  <si>
    <t>ENCARGADO DE DPTO</t>
  </si>
  <si>
    <t>ANIMADOR SOCIOCULTURAL</t>
  </si>
  <si>
    <t>HENRY ARTURO MERCEDES VALES</t>
  </si>
  <si>
    <t>Director General</t>
  </si>
  <si>
    <t>LIGIA MARIA GENAO GOMEZ</t>
  </si>
  <si>
    <t>SOLANYI ALTAGRACIA CRESPI MEJIA</t>
  </si>
  <si>
    <t xml:space="preserve">Asistente Administrativa </t>
  </si>
  <si>
    <t>FARIS JOEL MEJIA TEJADA</t>
  </si>
  <si>
    <t>Técnico  de Redes Sociales</t>
  </si>
  <si>
    <t>CARMEN LUISA ALMONTE MOYA</t>
  </si>
  <si>
    <t>MARINO RODRIGUEZ</t>
  </si>
  <si>
    <t>BURY DAVID BATISTA DIAZ</t>
  </si>
  <si>
    <t>Auxiliar de RR HH</t>
  </si>
  <si>
    <t xml:space="preserve">Mensajero </t>
  </si>
  <si>
    <t>Conserje</t>
  </si>
  <si>
    <t>MIRELYS UBRI MONTERO</t>
  </si>
  <si>
    <t>Aux.  de Acceso a la Información Pública</t>
  </si>
  <si>
    <t>DEPARTAMENTO DE COMUNICACIONES - 01.83.00.30.00.03</t>
  </si>
  <si>
    <t>DEPARTAMENTO DE RECURSOS HUMANOS - 01.83.00.30.00.04</t>
  </si>
  <si>
    <t>DEPARTAMENTO ADMINISTRATIVO FINANCIERO - 01.83.00.30.00.06</t>
  </si>
  <si>
    <t>DIRECCION GENERAL - 01.83.00.30</t>
  </si>
  <si>
    <t>Sexo</t>
  </si>
  <si>
    <t>TOTAL</t>
  </si>
  <si>
    <r>
      <rPr>
        <b/>
        <sz val="11"/>
        <color theme="1"/>
        <rFont val="Calibri"/>
        <family val="2"/>
        <scheme val="minor"/>
      </rPr>
      <t xml:space="preserve">Alejandra Peláez   </t>
    </r>
    <r>
      <rPr>
        <sz val="11"/>
        <color theme="1"/>
        <rFont val="Calibri"/>
        <family val="2"/>
        <scheme val="minor"/>
      </rPr>
      <t xml:space="preserve">                                                      Encargada Administrativa y Financiera</t>
    </r>
  </si>
  <si>
    <r>
      <rPr>
        <b/>
        <sz val="11"/>
        <color theme="1"/>
        <rFont val="Calibri"/>
        <family val="2"/>
        <scheme val="minor"/>
      </rPr>
      <t xml:space="preserve">Alejandra Peláez   </t>
    </r>
    <r>
      <rPr>
        <sz val="11"/>
        <color theme="1"/>
        <rFont val="Calibri"/>
        <family val="2"/>
        <scheme val="minor"/>
      </rPr>
      <t xml:space="preserve">                                                             Encargada Administrativa y Financiera</t>
    </r>
  </si>
  <si>
    <t>MELISSA GARCIA BALERIO</t>
  </si>
  <si>
    <t>TECNICO DE CONTABILIDAD</t>
  </si>
  <si>
    <t>CESAR AUGUSTO MORENO NUNEZ</t>
  </si>
  <si>
    <t>SOPORTE MESA DE AYUDA (HELP DESK)</t>
  </si>
  <si>
    <t>DIVISION DE TECNOLOGIA DE LA INFORMACION Y COMUNICACION - 01.83.00.30.00.00.05</t>
  </si>
  <si>
    <t>DAURY JEYMER PEREZ</t>
  </si>
  <si>
    <t>SOPORTE TECNICO</t>
  </si>
  <si>
    <t>DEPARTAMENTO DE ACOMPANAMENTO DE PROYECTOS - 01.83.00.30.09.01</t>
  </si>
  <si>
    <t>DIRECCION DEL FONDO SOLIDARIO DE APOYO A LA CULTURA (FOSAC)- 01.83.00.30.10</t>
  </si>
  <si>
    <t>DIRECCION DEL SISTEMA DE APOYOS A LA CREACION Y PROYECTOS CULTURALES - 01.83.00.30.09</t>
  </si>
  <si>
    <t>ONELYS DE LOS SANTOS DE OLEO</t>
  </si>
  <si>
    <t>Mensajero interno</t>
  </si>
  <si>
    <t>9</t>
  </si>
  <si>
    <t>BRELLA YANIRA MENDEZ LARA</t>
  </si>
  <si>
    <t xml:space="preserve">TECNICO DE PLANIFICACION </t>
  </si>
  <si>
    <t>ANA YIRELY RODRIGUEZ SANCHEZ</t>
  </si>
  <si>
    <t>AUXILIAR DE COMUNICACIONES</t>
  </si>
  <si>
    <t>REPORTE DE PERSONAL TEMPORAL - CORRESPONDIENTE A ENERO DEL 2025</t>
  </si>
  <si>
    <t>REPORTE DE PERSONAL FIJO - CORRESPONDIENTE A ENERO DEL 2025</t>
  </si>
  <si>
    <t>REPORTE DE PERSONAL FIJO - CORRESPONDIENTE A FEBRERO DEL 2025</t>
  </si>
  <si>
    <t>Ayudante de mantenimiento</t>
  </si>
  <si>
    <t>Animador Sociocultural</t>
  </si>
  <si>
    <t>Técnico de Acceso a la Información Pública</t>
  </si>
  <si>
    <t>REPORTE DE PERSONAL TEMPORAL - CORRESPONDIENTE A FEBRERO DEL 2025</t>
  </si>
  <si>
    <t>TECNICO DE COMPRAS</t>
  </si>
  <si>
    <t>REPORTE DE PERSONAL FIJO - CORRESPONDIENTE A MARZO DEL 2025</t>
  </si>
  <si>
    <t>0O/</t>
  </si>
  <si>
    <t>10</t>
  </si>
  <si>
    <t>ANALISTA RR HH</t>
  </si>
  <si>
    <t>WEB MASTER Y SOPORTE DE CORREOS</t>
  </si>
  <si>
    <t>PROGRAMADOR DE BASE DE DATOS</t>
  </si>
  <si>
    <t>REPORTE DE PERSONAL FIJO - CORRESPONDIENTE ABRIL DEL 2025</t>
  </si>
  <si>
    <t>REPORTE DE PERSONAL TEMPORAL - CORRESPONDIENTE A ABRIL DEL 2025</t>
  </si>
  <si>
    <t>REPORTE DE PERSONAL TEMPORAL - CORRESPONDIENTE NOMINA COMPLEMENTARIA ABRIL DEL 2025</t>
  </si>
  <si>
    <t>RAMON FERNANDO GERMAN ANTIGUA</t>
  </si>
  <si>
    <t>DEPARTAMENTO DE EVALUACION Y FISCALIZACION DE PROYECTOS CULTURALES - 01.83.00.30.00.07</t>
  </si>
  <si>
    <t>REPORTE DE PERSONAL FIJO - CORRESPONDIENTE A MAYO DEL 2025</t>
  </si>
  <si>
    <t>REPORTE DE PERSONAL TEMPORAL - CORRESPONDIENTE A MAYO DEL 2025</t>
  </si>
  <si>
    <t>REPORTE DE PERSONAL FIJO - CORRESPONDIENTE A JUNIO DEL 2025</t>
  </si>
  <si>
    <t>REPORTE DE PERSONAL TEMPORAL - CORRESPONDIENTE A JUNIO DEL 2025</t>
  </si>
  <si>
    <t>REPORTE DE PERSONAL FIJO - CORRESPONDIENTE A JULIO DEL 2025</t>
  </si>
  <si>
    <t>REPORTE DE PERSONAL TEMPORAL - CORRESPONDIENTE A JULIO DEL 2025</t>
  </si>
  <si>
    <t>REPORTE DE PERSONAL TEMPORAL - CORRESPONDIENTE A AGOSTO DEL 2025</t>
  </si>
  <si>
    <t>REPORTE DE PERSONAL FIJO - CORRESPONDIENTE A AGOSTO DEL 2025</t>
  </si>
  <si>
    <t>REPORTE DE PERSONAL TEMPORAL - CORRESPONDIENTE A MARZO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</si>
</sst>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.00\ _€_-;\-* #,##0.00\ _€_-;_-* &quot;-&quot;??\ _€_-;_-@_-"/>
    <numFmt numFmtId="165" formatCode="dd\-mmm\-yyyy"/>
    <numFmt numFmtId="166" formatCode="000\-#######\-#"/>
    <numFmt numFmtId="167" formatCode="&quot;RD$&quot;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 (Cuerpo)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55D8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top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right" vertical="center" wrapText="1"/>
    </xf>
    <xf numFmtId="49" fontId="0" fillId="0" borderId="0" xfId="0" applyNumberFormat="1" applyAlignment="1" applyProtection="1">
      <alignment horizontal="right" vertical="center"/>
      <protection hidden="1"/>
    </xf>
    <xf numFmtId="49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49" fontId="0" fillId="0" borderId="1" xfId="0" applyNumberFormat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" xfId="0" applyNumberFormat="1" applyBorder="1" applyAlignment="1" applyProtection="1">
      <alignment horizontal="right" vertical="center"/>
      <protection hidden="1"/>
    </xf>
    <xf numFmtId="49" fontId="0" fillId="0" borderId="1" xfId="0" applyNumberFormat="1" applyBorder="1" applyAlignment="1" applyProtection="1">
      <alignment vertical="center" wrapText="1"/>
      <protection locked="0"/>
    </xf>
    <xf numFmtId="167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49" fontId="7" fillId="0" borderId="1" xfId="0" applyNumberFormat="1" applyFont="1" applyBorder="1" applyAlignment="1" applyProtection="1">
      <alignment vertical="center" wrapText="1"/>
      <protection locked="0"/>
    </xf>
    <xf numFmtId="0" fontId="8" fillId="0" borderId="0" xfId="0" applyFont="1" applyAlignment="1">
      <alignment vertical="center"/>
    </xf>
    <xf numFmtId="49" fontId="0" fillId="0" borderId="0" xfId="0" applyNumberFormat="1" applyAlignment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167" fontId="0" fillId="0" borderId="1" xfId="0" applyNumberFormat="1" applyBorder="1" applyAlignment="1" applyProtection="1">
      <alignment vertical="center" wrapText="1"/>
      <protection locked="0"/>
    </xf>
    <xf numFmtId="167" fontId="0" fillId="0" borderId="1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 applyProtection="1">
      <alignment horizontal="center" vertical="center"/>
      <protection hidden="1"/>
    </xf>
    <xf numFmtId="167" fontId="9" fillId="3" borderId="1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vertical="center" wrapText="1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Border="1" applyAlignment="1" applyProtection="1">
      <alignment horizontal="center" vertical="center"/>
      <protection hidden="1"/>
    </xf>
    <xf numFmtId="49" fontId="12" fillId="0" borderId="1" xfId="0" applyNumberFormat="1" applyFont="1" applyBorder="1" applyAlignment="1" applyProtection="1">
      <alignment horizontal="center" vertical="center" wrapText="1"/>
      <protection locked="0"/>
    </xf>
    <xf numFmtId="167" fontId="10" fillId="0" borderId="1" xfId="0" applyNumberFormat="1" applyFont="1" applyBorder="1" applyAlignment="1" applyProtection="1">
      <alignment horizontal="center" vertical="center"/>
      <protection locked="0"/>
    </xf>
    <xf numFmtId="167" fontId="10" fillId="0" borderId="1" xfId="0" applyNumberFormat="1" applyFont="1" applyBorder="1" applyAlignment="1" applyProtection="1">
      <alignment horizontal="center" vertical="center" wrapText="1"/>
      <protection locked="0"/>
    </xf>
    <xf numFmtId="167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67" fontId="10" fillId="0" borderId="1" xfId="0" applyNumberFormat="1" applyFont="1" applyBorder="1" applyAlignment="1">
      <alignment horizontal="center" vertical="center" wrapText="1"/>
    </xf>
  </cellXfs>
  <cellStyles count="6">
    <cellStyle name="Millares 2" xfId="5" xr:uid="{00000000-0005-0000-0000-000000000000}"/>
    <cellStyle name="Normal" xfId="0" builtinId="0"/>
    <cellStyle name="Normal 2" xfId="1" xr:uid="{00000000-0005-0000-0000-000002000000}"/>
    <cellStyle name="Normal 2 8 7" xfId="2" xr:uid="{00000000-0005-0000-0000-000003000000}"/>
    <cellStyle name="Normal 2 8 8" xfId="3" xr:uid="{00000000-0005-0000-0000-000004000000}"/>
    <cellStyle name="Normal 2 8 9" xfId="4" xr:uid="{00000000-0005-0000-0000-000005000000}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255D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230909</xdr:colOff>
      <xdr:row>0</xdr:row>
      <xdr:rowOff>310840</xdr:rowOff>
    </xdr:from>
    <xdr:to>
      <xdr:col>2</xdr:col>
      <xdr:colOff>626581</xdr:colOff>
      <xdr:row>5</xdr:row>
      <xdr:rowOff>16927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52F38D-0B8E-8C4F-89BC-129A71023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909" y="310840"/>
          <a:ext cx="3637280" cy="130468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132080</xdr:colOff>
      <xdr:row>0</xdr:row>
      <xdr:rowOff>134621</xdr:rowOff>
    </xdr:from>
    <xdr:to>
      <xdr:col>2</xdr:col>
      <xdr:colOff>1795896</xdr:colOff>
      <xdr:row>5</xdr:row>
      <xdr:rowOff>12700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AF8FE3-595B-D14E-8F8A-3B13154C4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080" y="134621"/>
          <a:ext cx="4648316" cy="146557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129309</xdr:colOff>
      <xdr:row>0</xdr:row>
      <xdr:rowOff>101601</xdr:rowOff>
    </xdr:from>
    <xdr:to>
      <xdr:col>2</xdr:col>
      <xdr:colOff>1693381</xdr:colOff>
      <xdr:row>5</xdr:row>
      <xdr:rowOff>12700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41CA91-73F7-444E-BA95-2A451F00D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309" y="101601"/>
          <a:ext cx="4548572" cy="14985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132080</xdr:colOff>
      <xdr:row>0</xdr:row>
      <xdr:rowOff>134621</xdr:rowOff>
    </xdr:from>
    <xdr:to>
      <xdr:col>2</xdr:col>
      <xdr:colOff>2049896</xdr:colOff>
      <xdr:row>5</xdr:row>
      <xdr:rowOff>12700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B65425-051C-D34D-B039-40ED4D3E8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080" y="134621"/>
          <a:ext cx="4902316" cy="146557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129309</xdr:colOff>
      <xdr:row>0</xdr:row>
      <xdr:rowOff>101601</xdr:rowOff>
    </xdr:from>
    <xdr:to>
      <xdr:col>2</xdr:col>
      <xdr:colOff>1947381</xdr:colOff>
      <xdr:row>5</xdr:row>
      <xdr:rowOff>25400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23611D-82E7-0242-95A6-7F1705C63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309" y="101601"/>
          <a:ext cx="4802572" cy="151129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132080</xdr:colOff>
      <xdr:row>0</xdr:row>
      <xdr:rowOff>134621</xdr:rowOff>
    </xdr:from>
    <xdr:to>
      <xdr:col>2</xdr:col>
      <xdr:colOff>2354696</xdr:colOff>
      <xdr:row>5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137A82-0CE2-6946-8F28-C2E2C86A1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080" y="134621"/>
          <a:ext cx="5207116" cy="149097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129309</xdr:colOff>
      <xdr:row>0</xdr:row>
      <xdr:rowOff>101601</xdr:rowOff>
    </xdr:from>
    <xdr:to>
      <xdr:col>3</xdr:col>
      <xdr:colOff>67120</xdr:colOff>
      <xdr:row>5</xdr:row>
      <xdr:rowOff>25400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49C962-91D6-D444-BCF3-351576825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309" y="101601"/>
          <a:ext cx="5056572" cy="151129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72813</xdr:colOff>
      <xdr:row>0</xdr:row>
      <xdr:rowOff>270088</xdr:rowOff>
    </xdr:from>
    <xdr:to>
      <xdr:col>2</xdr:col>
      <xdr:colOff>2167621</xdr:colOff>
      <xdr:row>4</xdr:row>
      <xdr:rowOff>313267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572F76-04B6-9041-BCE4-598CA5F99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813" y="270088"/>
          <a:ext cx="5083541" cy="133011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129309</xdr:colOff>
      <xdr:row>0</xdr:row>
      <xdr:rowOff>101601</xdr:rowOff>
    </xdr:from>
    <xdr:to>
      <xdr:col>3</xdr:col>
      <xdr:colOff>371920</xdr:colOff>
      <xdr:row>5</xdr:row>
      <xdr:rowOff>12700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68D98CF-5FBD-FF4F-8320-F4598DE6E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309" y="101601"/>
          <a:ext cx="5360711" cy="14985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172721</xdr:rowOff>
    </xdr:from>
    <xdr:to>
      <xdr:col>2</xdr:col>
      <xdr:colOff>680720</xdr:colOff>
      <xdr:row>4</xdr:row>
      <xdr:rowOff>217569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7FA597-7CA2-56EB-BFAA-8B87A9FF8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480" y="172721"/>
          <a:ext cx="3637280" cy="13046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43180</xdr:colOff>
      <xdr:row>0</xdr:row>
      <xdr:rowOff>33021</xdr:rowOff>
    </xdr:from>
    <xdr:to>
      <xdr:col>2</xdr:col>
      <xdr:colOff>995796</xdr:colOff>
      <xdr:row>4</xdr:row>
      <xdr:rowOff>270317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B89BA0-7689-1642-B623-ABD5124A5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953" y="33021"/>
          <a:ext cx="3940002" cy="15072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243609</xdr:colOff>
      <xdr:row>0</xdr:row>
      <xdr:rowOff>63500</xdr:rowOff>
    </xdr:from>
    <xdr:to>
      <xdr:col>2</xdr:col>
      <xdr:colOff>842481</xdr:colOff>
      <xdr:row>4</xdr:row>
      <xdr:rowOff>190501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214292-0703-9948-B6A4-1F670E8E3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609" y="63500"/>
          <a:ext cx="3837372" cy="13970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132080</xdr:colOff>
      <xdr:row>0</xdr:row>
      <xdr:rowOff>134621</xdr:rowOff>
    </xdr:from>
    <xdr:to>
      <xdr:col>2</xdr:col>
      <xdr:colOff>1287896</xdr:colOff>
      <xdr:row>5</xdr:row>
      <xdr:rowOff>12700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C013151-EA0E-834E-8C13-09DB895B6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080" y="134621"/>
          <a:ext cx="4140316" cy="14655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129309</xdr:colOff>
      <xdr:row>0</xdr:row>
      <xdr:rowOff>266701</xdr:rowOff>
    </xdr:from>
    <xdr:to>
      <xdr:col>2</xdr:col>
      <xdr:colOff>1185381</xdr:colOff>
      <xdr:row>5</xdr:row>
      <xdr:rowOff>50801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775D1C-9D37-6349-B011-5B054C0DE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309" y="266701"/>
          <a:ext cx="4040572" cy="1371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132080</xdr:colOff>
      <xdr:row>0</xdr:row>
      <xdr:rowOff>134621</xdr:rowOff>
    </xdr:from>
    <xdr:to>
      <xdr:col>2</xdr:col>
      <xdr:colOff>1541896</xdr:colOff>
      <xdr:row>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81E2A6-3A14-BF48-9140-FE1CCCE07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080" y="134621"/>
          <a:ext cx="4394316" cy="145287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129309</xdr:colOff>
      <xdr:row>0</xdr:row>
      <xdr:rowOff>101601</xdr:rowOff>
    </xdr:from>
    <xdr:to>
      <xdr:col>2</xdr:col>
      <xdr:colOff>1439381</xdr:colOff>
      <xdr:row>5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24B9D1-D068-994C-B94E-E75AC25CF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309" y="101601"/>
          <a:ext cx="4294572" cy="14859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129309</xdr:colOff>
      <xdr:row>0</xdr:row>
      <xdr:rowOff>101601</xdr:rowOff>
    </xdr:from>
    <xdr:to>
      <xdr:col>2</xdr:col>
      <xdr:colOff>1693381</xdr:colOff>
      <xdr:row>5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12AE3E-43E0-8A4D-8CA4-488BCE412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309" y="101601"/>
          <a:ext cx="4548572" cy="1523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5:L26"/>
  <sheetViews>
    <sheetView zoomScaleNormal="97" workbookViewId="0">
      <selection activeCell="B23" sqref="B23"/>
    </sheetView>
  </sheetViews>
  <sheetFormatPr baseColWidth="10" defaultColWidth="11.5" defaultRowHeight="25" customHeight="1" x14ac:dyDescent="0.2"/>
  <cols>
    <col min="1" max="1" width="3.33203125" style="1" customWidth="1"/>
    <col min="2" max="2" width="39.1640625" style="3" customWidth="1"/>
    <col min="3" max="3" width="28" style="4" customWidth="1"/>
    <col min="4" max="4" width="50.1640625" style="6" customWidth="1"/>
    <col min="5" max="5" width="18" style="6" customWidth="1"/>
    <col min="6" max="6" width="20.83203125" style="6" customWidth="1"/>
    <col min="7" max="7" width="16.83203125" style="7" customWidth="1"/>
    <col min="8" max="8" width="16.83203125" style="8" customWidth="1"/>
    <col min="9" max="9" width="16.83203125" style="9" customWidth="1"/>
    <col min="10" max="11" width="16.83203125" style="1" customWidth="1"/>
    <col min="12" max="12" width="8.83203125" style="1" customWidth="1"/>
    <col min="13" max="16384" width="11.5" style="1"/>
  </cols>
  <sheetData>
    <row r="5" spans="2:12" ht="25" customHeight="1" x14ac:dyDescent="0.2">
      <c r="B5" s="1"/>
      <c r="C5" s="1"/>
    </row>
    <row r="6" spans="2:12" ht="25" customHeight="1" x14ac:dyDescent="0.2">
      <c r="B6" s="23" t="s">
        <v>20</v>
      </c>
      <c r="C6" s="1"/>
    </row>
    <row r="7" spans="2:12" ht="25" customHeight="1" x14ac:dyDescent="0.2">
      <c r="B7" s="2" t="s">
        <v>19</v>
      </c>
      <c r="C7" s="10"/>
    </row>
    <row r="8" spans="2:12" ht="25" customHeight="1" x14ac:dyDescent="0.2">
      <c r="B8" s="2" t="s">
        <v>63</v>
      </c>
      <c r="C8" s="11"/>
    </row>
    <row r="9" spans="2:12" ht="25" customHeight="1" x14ac:dyDescent="0.2">
      <c r="B9" s="11"/>
      <c r="C9" s="11"/>
    </row>
    <row r="10" spans="2:12" ht="37" customHeight="1" x14ac:dyDescent="0.2">
      <c r="B10" s="30" t="s">
        <v>6</v>
      </c>
      <c r="C10" s="31" t="s">
        <v>7</v>
      </c>
      <c r="D10" s="31" t="s">
        <v>8</v>
      </c>
      <c r="E10" s="31" t="s">
        <v>15</v>
      </c>
      <c r="F10" s="33" t="s">
        <v>9</v>
      </c>
      <c r="G10" s="34" t="s">
        <v>10</v>
      </c>
      <c r="H10" s="37" t="s">
        <v>11</v>
      </c>
      <c r="I10" s="35" t="s">
        <v>12</v>
      </c>
      <c r="J10" s="36" t="s">
        <v>13</v>
      </c>
      <c r="K10" s="36" t="s">
        <v>14</v>
      </c>
      <c r="L10" s="36" t="s">
        <v>3</v>
      </c>
    </row>
    <row r="11" spans="2:12" ht="25" customHeight="1" x14ac:dyDescent="0.2">
      <c r="B11" s="12" t="s">
        <v>5</v>
      </c>
      <c r="C11" s="14" t="s">
        <v>21</v>
      </c>
      <c r="D11" s="22" t="s">
        <v>40</v>
      </c>
      <c r="E11" s="16" t="s">
        <v>18</v>
      </c>
      <c r="F11" s="17">
        <v>135000</v>
      </c>
      <c r="G11" s="17">
        <v>20338.240000000002</v>
      </c>
      <c r="H11" s="17">
        <f>F11*3.04%</f>
        <v>4104</v>
      </c>
      <c r="I11" s="26">
        <f>F11*2.87%</f>
        <v>3874.5</v>
      </c>
      <c r="J11" s="27">
        <v>25</v>
      </c>
      <c r="K11" s="27">
        <f>F11-G11-H11-I11-J11</f>
        <v>106658.26</v>
      </c>
      <c r="L11" s="13" t="s">
        <v>1</v>
      </c>
    </row>
    <row r="12" spans="2:12" ht="25" customHeight="1" x14ac:dyDescent="0.2">
      <c r="B12" s="12" t="s">
        <v>4</v>
      </c>
      <c r="C12" s="14" t="s">
        <v>21</v>
      </c>
      <c r="D12" s="22" t="s">
        <v>53</v>
      </c>
      <c r="E12" s="16" t="s">
        <v>18</v>
      </c>
      <c r="F12" s="17">
        <v>135000</v>
      </c>
      <c r="G12" s="17">
        <v>20338.240000000002</v>
      </c>
      <c r="H12" s="17">
        <f t="shared" ref="H12:H19" si="0">F12*3.04%</f>
        <v>4104</v>
      </c>
      <c r="I12" s="26">
        <f t="shared" ref="I12:I19" si="1">F12*2.87%</f>
        <v>3874.5</v>
      </c>
      <c r="J12" s="27">
        <v>25</v>
      </c>
      <c r="K12" s="27">
        <f t="shared" ref="K12:K19" si="2">F12-G12-H12-I12-J12</f>
        <v>106658.26</v>
      </c>
      <c r="L12" s="13" t="s">
        <v>0</v>
      </c>
    </row>
    <row r="13" spans="2:12" ht="25" customHeight="1" x14ac:dyDescent="0.2">
      <c r="B13" s="12" t="s">
        <v>16</v>
      </c>
      <c r="C13" s="14" t="s">
        <v>22</v>
      </c>
      <c r="D13" s="22" t="s">
        <v>54</v>
      </c>
      <c r="E13" s="16" t="s">
        <v>18</v>
      </c>
      <c r="F13" s="17">
        <v>36000</v>
      </c>
      <c r="G13" s="17">
        <v>0</v>
      </c>
      <c r="H13" s="17">
        <f>F13*3.04%</f>
        <v>1094.4000000000001</v>
      </c>
      <c r="I13" s="26">
        <f t="shared" si="1"/>
        <v>1033.2</v>
      </c>
      <c r="J13" s="27">
        <v>1740.46</v>
      </c>
      <c r="K13" s="27">
        <f t="shared" si="2"/>
        <v>32131.940000000002</v>
      </c>
      <c r="L13" s="13" t="s">
        <v>1</v>
      </c>
    </row>
    <row r="14" spans="2:12" ht="25" customHeight="1" x14ac:dyDescent="0.2">
      <c r="B14" s="12" t="s">
        <v>17</v>
      </c>
      <c r="C14" s="14" t="s">
        <v>22</v>
      </c>
      <c r="D14" s="22" t="s">
        <v>55</v>
      </c>
      <c r="E14" s="16" t="s">
        <v>18</v>
      </c>
      <c r="F14" s="17">
        <v>36000</v>
      </c>
      <c r="G14" s="17">
        <v>0</v>
      </c>
      <c r="H14" s="17">
        <f t="shared" si="0"/>
        <v>1094.4000000000001</v>
      </c>
      <c r="I14" s="26">
        <f t="shared" si="1"/>
        <v>1033.2</v>
      </c>
      <c r="J14" s="27">
        <v>25</v>
      </c>
      <c r="K14" s="27">
        <f t="shared" si="2"/>
        <v>33847.4</v>
      </c>
      <c r="L14" s="13" t="s">
        <v>1</v>
      </c>
    </row>
    <row r="15" spans="2:12" ht="25" customHeight="1" x14ac:dyDescent="0.2">
      <c r="B15" s="12" t="s">
        <v>46</v>
      </c>
      <c r="C15" s="14" t="s">
        <v>47</v>
      </c>
      <c r="D15" s="22" t="s">
        <v>40</v>
      </c>
      <c r="E15" s="16" t="s">
        <v>18</v>
      </c>
      <c r="F15" s="17">
        <v>40000</v>
      </c>
      <c r="G15" s="17">
        <v>442.65</v>
      </c>
      <c r="H15" s="17">
        <f t="shared" si="0"/>
        <v>1216</v>
      </c>
      <c r="I15" s="26">
        <f t="shared" si="1"/>
        <v>1148</v>
      </c>
      <c r="J15" s="27">
        <v>25</v>
      </c>
      <c r="K15" s="27">
        <f t="shared" si="2"/>
        <v>37168.35</v>
      </c>
      <c r="L15" s="13" t="s">
        <v>1</v>
      </c>
    </row>
    <row r="16" spans="2:12" ht="25" customHeight="1" x14ac:dyDescent="0.2">
      <c r="B16" s="12" t="s">
        <v>48</v>
      </c>
      <c r="C16" s="14" t="s">
        <v>49</v>
      </c>
      <c r="D16" s="22" t="s">
        <v>50</v>
      </c>
      <c r="E16" s="16" t="s">
        <v>18</v>
      </c>
      <c r="F16" s="17">
        <v>36000</v>
      </c>
      <c r="G16" s="17">
        <v>0</v>
      </c>
      <c r="H16" s="17">
        <f t="shared" si="0"/>
        <v>1094.4000000000001</v>
      </c>
      <c r="I16" s="26">
        <f t="shared" si="1"/>
        <v>1033.2</v>
      </c>
      <c r="J16" s="27">
        <v>25</v>
      </c>
      <c r="K16" s="27">
        <f t="shared" si="2"/>
        <v>33847.4</v>
      </c>
      <c r="L16" s="13" t="s">
        <v>1</v>
      </c>
    </row>
    <row r="17" spans="2:12" ht="25" customHeight="1" x14ac:dyDescent="0.2">
      <c r="B17" s="12" t="s">
        <v>59</v>
      </c>
      <c r="C17" s="14" t="s">
        <v>60</v>
      </c>
      <c r="D17" s="22" t="s">
        <v>40</v>
      </c>
      <c r="E17" s="16" t="s">
        <v>18</v>
      </c>
      <c r="F17" s="17">
        <v>36000</v>
      </c>
      <c r="G17" s="17">
        <v>0</v>
      </c>
      <c r="H17" s="17">
        <f t="shared" si="0"/>
        <v>1094.4000000000001</v>
      </c>
      <c r="I17" s="26">
        <f t="shared" si="1"/>
        <v>1033.2</v>
      </c>
      <c r="J17" s="27">
        <v>25</v>
      </c>
      <c r="K17" s="27">
        <f t="shared" si="2"/>
        <v>33847.4</v>
      </c>
      <c r="L17" s="13" t="s">
        <v>1</v>
      </c>
    </row>
    <row r="18" spans="2:12" ht="25" customHeight="1" x14ac:dyDescent="0.2">
      <c r="B18" s="12" t="s">
        <v>61</v>
      </c>
      <c r="C18" s="14" t="s">
        <v>62</v>
      </c>
      <c r="D18" s="22" t="s">
        <v>38</v>
      </c>
      <c r="E18" s="16" t="s">
        <v>18</v>
      </c>
      <c r="F18" s="17">
        <v>36000</v>
      </c>
      <c r="G18" s="17">
        <v>0</v>
      </c>
      <c r="H18" s="17">
        <f t="shared" si="0"/>
        <v>1094.4000000000001</v>
      </c>
      <c r="I18" s="26">
        <f t="shared" si="1"/>
        <v>1033.2</v>
      </c>
      <c r="J18" s="27">
        <v>25</v>
      </c>
      <c r="K18" s="27">
        <f t="shared" si="2"/>
        <v>33847.4</v>
      </c>
      <c r="L18" s="13" t="s">
        <v>1</v>
      </c>
    </row>
    <row r="19" spans="2:12" ht="25" customHeight="1" x14ac:dyDescent="0.2">
      <c r="B19" s="12" t="s">
        <v>51</v>
      </c>
      <c r="C19" s="14" t="s">
        <v>52</v>
      </c>
      <c r="D19" s="22" t="s">
        <v>50</v>
      </c>
      <c r="E19" s="16" t="s">
        <v>18</v>
      </c>
      <c r="F19" s="17">
        <v>36000</v>
      </c>
      <c r="G19" s="17">
        <v>0</v>
      </c>
      <c r="H19" s="17">
        <f t="shared" si="0"/>
        <v>1094.4000000000001</v>
      </c>
      <c r="I19" s="26">
        <f t="shared" si="1"/>
        <v>1033.2</v>
      </c>
      <c r="J19" s="27">
        <v>25</v>
      </c>
      <c r="K19" s="27">
        <f t="shared" si="2"/>
        <v>33847.4</v>
      </c>
      <c r="L19" s="13" t="s">
        <v>1</v>
      </c>
    </row>
    <row r="20" spans="2:12" s="42" customFormat="1" ht="25" customHeight="1" x14ac:dyDescent="0.2">
      <c r="B20" s="52" t="s">
        <v>43</v>
      </c>
      <c r="C20" s="53" t="s">
        <v>58</v>
      </c>
      <c r="D20" s="54"/>
      <c r="E20" s="53"/>
      <c r="F20" s="48">
        <f t="shared" ref="F20:K20" si="3">SUM(F11:F19)</f>
        <v>526000</v>
      </c>
      <c r="G20" s="48">
        <f t="shared" si="3"/>
        <v>41119.130000000005</v>
      </c>
      <c r="H20" s="48">
        <f t="shared" si="3"/>
        <v>15990.399999999998</v>
      </c>
      <c r="I20" s="55">
        <f t="shared" si="3"/>
        <v>15096.200000000004</v>
      </c>
      <c r="J20" s="48">
        <f t="shared" si="3"/>
        <v>1940.46</v>
      </c>
      <c r="K20" s="48">
        <f t="shared" si="3"/>
        <v>451853.81000000006</v>
      </c>
      <c r="L20" s="49"/>
    </row>
    <row r="21" spans="2:12" ht="25" customHeight="1" x14ac:dyDescent="0.2">
      <c r="B21" s="19"/>
      <c r="C21" s="20"/>
      <c r="D21" s="20"/>
      <c r="E21" s="20"/>
      <c r="F21" s="20"/>
      <c r="G21" s="21"/>
      <c r="H21" s="19"/>
      <c r="I21" s="20"/>
    </row>
    <row r="22" spans="2:12" ht="25" customHeight="1" x14ac:dyDescent="0.2">
      <c r="B22" s="19"/>
      <c r="C22" s="20"/>
      <c r="D22" s="20"/>
      <c r="E22" s="20"/>
      <c r="F22" s="20"/>
      <c r="G22" s="21"/>
      <c r="H22" s="19"/>
      <c r="I22" s="20"/>
    </row>
    <row r="23" spans="2:12" ht="25" customHeight="1" x14ac:dyDescent="0.2">
      <c r="B23" s="50"/>
      <c r="F23" s="38"/>
    </row>
    <row r="24" spans="2:12" ht="38" customHeight="1" x14ac:dyDescent="0.2">
      <c r="B24" s="51" t="s">
        <v>44</v>
      </c>
      <c r="G24" s="39"/>
    </row>
    <row r="25" spans="2:12" ht="25" customHeight="1" x14ac:dyDescent="0.2">
      <c r="B25" s="19"/>
      <c r="H25" s="39"/>
    </row>
    <row r="26" spans="2:12" ht="25" customHeight="1" x14ac:dyDescent="0.2">
      <c r="B26" s="19"/>
    </row>
  </sheetData>
  <dataConsolidate link="1"/>
  <phoneticPr fontId="4" type="noConversion"/>
  <conditionalFormatting sqref="B23:B24">
    <cfRule type="duplicateValues" dxfId="69" priority="1"/>
  </conditionalFormatting>
  <conditionalFormatting sqref="B25:B1048576 B10:B22 B1:B4">
    <cfRule type="duplicateValues" dxfId="68" priority="17"/>
  </conditionalFormatting>
  <dataValidations disablePrompts="1" count="1">
    <dataValidation type="list" allowBlank="1" showInputMessage="1" showErrorMessage="1" sqref="L11:L19" xr:uid="{00000000-0002-0000-0000-000000000000}">
      <formula1>#REF!</formula1>
    </dataValidation>
  </dataValidations>
  <pageMargins left="0.7" right="0.7" top="0.75" bottom="0.75" header="0.3" footer="0.3"/>
  <pageSetup paperSize="9" scale="46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2873D-E564-7648-A7F6-C933BFFDF759}">
  <sheetPr>
    <pageSetUpPr fitToPage="1"/>
  </sheetPr>
  <dimension ref="B1:M26"/>
  <sheetViews>
    <sheetView topLeftCell="A3" workbookViewId="0">
      <selection activeCell="F20" sqref="F20"/>
    </sheetView>
  </sheetViews>
  <sheetFormatPr baseColWidth="10" defaultColWidth="11.5" defaultRowHeight="25" customHeight="1" x14ac:dyDescent="0.2"/>
  <cols>
    <col min="1" max="1" width="3.33203125" style="1" customWidth="1"/>
    <col min="2" max="2" width="39.1640625" style="3" customWidth="1"/>
    <col min="3" max="3" width="34.83203125" style="4" customWidth="1"/>
    <col min="4" max="4" width="0.1640625" style="5" customWidth="1"/>
    <col min="5" max="5" width="45.83203125" style="6" customWidth="1"/>
    <col min="6" max="6" width="18" style="24" customWidth="1"/>
    <col min="7" max="7" width="20.83203125" style="6" customWidth="1"/>
    <col min="8" max="9" width="16.83203125" style="7" customWidth="1"/>
    <col min="10" max="10" width="16.83203125" style="9" customWidth="1"/>
    <col min="11" max="12" width="16.83203125" style="1" customWidth="1"/>
    <col min="13" max="13" width="11.5" style="28"/>
    <col min="14" max="16384" width="11.5" style="1"/>
  </cols>
  <sheetData>
    <row r="1" spans="2:13" ht="25" customHeight="1" x14ac:dyDescent="0.2">
      <c r="F1" s="24" t="s">
        <v>72</v>
      </c>
    </row>
    <row r="5" spans="2:13" ht="25" customHeight="1" x14ac:dyDescent="0.2">
      <c r="B5" s="1"/>
      <c r="C5" s="1"/>
    </row>
    <row r="6" spans="2:13" ht="25" customHeight="1" x14ac:dyDescent="0.2">
      <c r="B6" s="23" t="s">
        <v>20</v>
      </c>
      <c r="C6" s="1"/>
    </row>
    <row r="7" spans="2:13" ht="25" customHeight="1" x14ac:dyDescent="0.2">
      <c r="B7" s="2" t="s">
        <v>19</v>
      </c>
      <c r="C7" s="10"/>
    </row>
    <row r="8" spans="2:13" ht="25" customHeight="1" x14ac:dyDescent="0.2">
      <c r="B8" s="2" t="s">
        <v>82</v>
      </c>
      <c r="C8" s="11"/>
    </row>
    <row r="9" spans="2:13" ht="25" customHeight="1" x14ac:dyDescent="0.2">
      <c r="B9" s="11"/>
      <c r="C9" s="11"/>
    </row>
    <row r="10" spans="2:13" s="29" customFormat="1" ht="37" customHeight="1" x14ac:dyDescent="0.2">
      <c r="B10" s="30" t="s">
        <v>6</v>
      </c>
      <c r="C10" s="31" t="s">
        <v>7</v>
      </c>
      <c r="D10" s="32"/>
      <c r="E10" s="31" t="s">
        <v>8</v>
      </c>
      <c r="F10" s="31" t="s">
        <v>15</v>
      </c>
      <c r="G10" s="33" t="s">
        <v>9</v>
      </c>
      <c r="H10" s="34" t="s">
        <v>10</v>
      </c>
      <c r="I10" s="34" t="s">
        <v>11</v>
      </c>
      <c r="J10" s="35" t="s">
        <v>12</v>
      </c>
      <c r="K10" s="36" t="s">
        <v>13</v>
      </c>
      <c r="L10" s="36" t="s">
        <v>14</v>
      </c>
      <c r="M10" s="36" t="s">
        <v>42</v>
      </c>
    </row>
    <row r="11" spans="2:13" ht="30" customHeight="1" x14ac:dyDescent="0.2">
      <c r="B11" s="12" t="s">
        <v>23</v>
      </c>
      <c r="C11" s="14" t="s">
        <v>24</v>
      </c>
      <c r="D11" s="15"/>
      <c r="E11" s="22" t="s">
        <v>41</v>
      </c>
      <c r="F11" s="25" t="s">
        <v>2</v>
      </c>
      <c r="G11" s="17">
        <v>235000</v>
      </c>
      <c r="H11" s="17">
        <v>43999.46</v>
      </c>
      <c r="I11" s="17">
        <v>6589.14</v>
      </c>
      <c r="J11" s="26">
        <f>G11*2.87%</f>
        <v>6744.5</v>
      </c>
      <c r="K11" s="27">
        <v>25</v>
      </c>
      <c r="L11" s="27">
        <f t="shared" ref="L11:L19" si="0">G11-H11-I11-J11-K11</f>
        <v>177641.9</v>
      </c>
      <c r="M11" s="18" t="s">
        <v>0</v>
      </c>
    </row>
    <row r="12" spans="2:13" ht="31" customHeight="1" x14ac:dyDescent="0.2">
      <c r="B12" s="12" t="s">
        <v>25</v>
      </c>
      <c r="C12" s="14" t="s">
        <v>68</v>
      </c>
      <c r="D12" s="15"/>
      <c r="E12" s="22" t="s">
        <v>41</v>
      </c>
      <c r="F12" s="25" t="s">
        <v>2</v>
      </c>
      <c r="G12" s="17">
        <v>43000</v>
      </c>
      <c r="H12" s="17">
        <v>866.06</v>
      </c>
      <c r="I12" s="17">
        <v>1307.2</v>
      </c>
      <c r="J12" s="26">
        <f t="shared" ref="J12:J17" si="1">G12*2.87%</f>
        <v>1234.0999999999999</v>
      </c>
      <c r="K12" s="27">
        <v>425</v>
      </c>
      <c r="L12" s="27">
        <f t="shared" si="0"/>
        <v>39167.640000000007</v>
      </c>
      <c r="M12" s="18" t="s">
        <v>1</v>
      </c>
    </row>
    <row r="13" spans="2:13" ht="31" customHeight="1" x14ac:dyDescent="0.2">
      <c r="B13" s="12" t="s">
        <v>26</v>
      </c>
      <c r="C13" s="14" t="s">
        <v>67</v>
      </c>
      <c r="D13" s="15"/>
      <c r="E13" s="22" t="s">
        <v>41</v>
      </c>
      <c r="F13" s="25" t="s">
        <v>2</v>
      </c>
      <c r="G13" s="17">
        <v>43000</v>
      </c>
      <c r="H13" s="17">
        <v>608.74</v>
      </c>
      <c r="I13" s="17">
        <f t="shared" ref="I13:I19" si="2">G13*3.04%</f>
        <v>1307.2</v>
      </c>
      <c r="J13" s="26">
        <f t="shared" si="1"/>
        <v>1234.0999999999999</v>
      </c>
      <c r="K13" s="27">
        <v>1840.46</v>
      </c>
      <c r="L13" s="27">
        <f t="shared" si="0"/>
        <v>38009.500000000007</v>
      </c>
      <c r="M13" s="18" t="s">
        <v>1</v>
      </c>
    </row>
    <row r="14" spans="2:13" ht="30" customHeight="1" x14ac:dyDescent="0.2">
      <c r="B14" s="12" t="s">
        <v>28</v>
      </c>
      <c r="C14" s="14" t="s">
        <v>29</v>
      </c>
      <c r="D14" s="15"/>
      <c r="E14" s="22" t="s">
        <v>38</v>
      </c>
      <c r="F14" s="25" t="s">
        <v>2</v>
      </c>
      <c r="G14" s="17">
        <v>43000</v>
      </c>
      <c r="H14" s="17">
        <v>866.06</v>
      </c>
      <c r="I14" s="17">
        <f t="shared" si="2"/>
        <v>1307.2</v>
      </c>
      <c r="J14" s="26">
        <f t="shared" si="1"/>
        <v>1234.0999999999999</v>
      </c>
      <c r="K14" s="27">
        <v>25</v>
      </c>
      <c r="L14" s="27">
        <f t="shared" si="0"/>
        <v>39567.640000000007</v>
      </c>
      <c r="M14" s="18" t="s">
        <v>0</v>
      </c>
    </row>
    <row r="15" spans="2:13" ht="30" customHeight="1" x14ac:dyDescent="0.2">
      <c r="B15" s="12" t="s">
        <v>30</v>
      </c>
      <c r="C15" s="14" t="s">
        <v>67</v>
      </c>
      <c r="D15" s="15"/>
      <c r="E15" s="22" t="s">
        <v>53</v>
      </c>
      <c r="F15" s="25" t="s">
        <v>2</v>
      </c>
      <c r="G15" s="17">
        <v>43000</v>
      </c>
      <c r="H15" s="17">
        <v>866.06</v>
      </c>
      <c r="I15" s="17">
        <f t="shared" si="2"/>
        <v>1307.2</v>
      </c>
      <c r="J15" s="26">
        <v>1234.0999999999999</v>
      </c>
      <c r="K15" s="27">
        <v>5064.75</v>
      </c>
      <c r="L15" s="27">
        <f t="shared" si="0"/>
        <v>34527.890000000007</v>
      </c>
      <c r="M15" s="18" t="s">
        <v>1</v>
      </c>
    </row>
    <row r="16" spans="2:13" ht="30" customHeight="1" x14ac:dyDescent="0.2">
      <c r="B16" s="12" t="s">
        <v>31</v>
      </c>
      <c r="C16" s="14" t="s">
        <v>34</v>
      </c>
      <c r="D16" s="15"/>
      <c r="E16" s="22" t="s">
        <v>40</v>
      </c>
      <c r="F16" s="25" t="s">
        <v>2</v>
      </c>
      <c r="G16" s="17">
        <v>24000</v>
      </c>
      <c r="H16" s="17">
        <v>0</v>
      </c>
      <c r="I16" s="17">
        <f t="shared" si="2"/>
        <v>729.6</v>
      </c>
      <c r="J16" s="26">
        <f t="shared" si="1"/>
        <v>688.8</v>
      </c>
      <c r="K16" s="27">
        <v>25</v>
      </c>
      <c r="L16" s="27">
        <f t="shared" si="0"/>
        <v>22556.600000000002</v>
      </c>
      <c r="M16" s="18" t="s">
        <v>0</v>
      </c>
    </row>
    <row r="17" spans="2:13" ht="31" customHeight="1" x14ac:dyDescent="0.2">
      <c r="B17" s="12" t="s">
        <v>32</v>
      </c>
      <c r="C17" s="14" t="s">
        <v>66</v>
      </c>
      <c r="D17" s="15"/>
      <c r="E17" s="22" t="s">
        <v>40</v>
      </c>
      <c r="F17" s="25" t="s">
        <v>2</v>
      </c>
      <c r="G17" s="17">
        <v>24000</v>
      </c>
      <c r="H17" s="17">
        <v>0</v>
      </c>
      <c r="I17" s="17">
        <f t="shared" si="2"/>
        <v>729.6</v>
      </c>
      <c r="J17" s="26">
        <f t="shared" si="1"/>
        <v>688.8</v>
      </c>
      <c r="K17" s="27">
        <v>1840.46</v>
      </c>
      <c r="L17" s="27">
        <f t="shared" si="0"/>
        <v>20741.140000000003</v>
      </c>
      <c r="M17" s="18" t="s">
        <v>0</v>
      </c>
    </row>
    <row r="18" spans="2:13" ht="25" customHeight="1" x14ac:dyDescent="0.2">
      <c r="B18" s="12" t="s">
        <v>36</v>
      </c>
      <c r="C18" s="14" t="s">
        <v>35</v>
      </c>
      <c r="D18" s="15"/>
      <c r="E18" s="22" t="s">
        <v>40</v>
      </c>
      <c r="F18" s="25" t="s">
        <v>2</v>
      </c>
      <c r="G18" s="17">
        <v>24000</v>
      </c>
      <c r="H18" s="17">
        <v>0</v>
      </c>
      <c r="I18" s="17">
        <f t="shared" si="2"/>
        <v>729.6</v>
      </c>
      <c r="J18" s="26">
        <f>G18*2.87%</f>
        <v>688.8</v>
      </c>
      <c r="K18" s="27">
        <v>1691</v>
      </c>
      <c r="L18" s="27">
        <f t="shared" si="0"/>
        <v>20890.600000000002</v>
      </c>
      <c r="M18" s="18" t="s">
        <v>1</v>
      </c>
    </row>
    <row r="19" spans="2:13" ht="25" customHeight="1" x14ac:dyDescent="0.2">
      <c r="B19" s="12" t="s">
        <v>56</v>
      </c>
      <c r="C19" s="14" t="s">
        <v>35</v>
      </c>
      <c r="D19" s="15"/>
      <c r="E19" s="22" t="s">
        <v>40</v>
      </c>
      <c r="F19" s="25" t="s">
        <v>2</v>
      </c>
      <c r="G19" s="17">
        <v>24000</v>
      </c>
      <c r="H19" s="17">
        <v>0</v>
      </c>
      <c r="I19" s="17">
        <f t="shared" si="2"/>
        <v>729.6</v>
      </c>
      <c r="J19" s="26">
        <f>G19*2.87%</f>
        <v>688.8</v>
      </c>
      <c r="K19" s="27">
        <v>25</v>
      </c>
      <c r="L19" s="27">
        <f t="shared" si="0"/>
        <v>22556.600000000002</v>
      </c>
      <c r="M19" s="18" t="s">
        <v>1</v>
      </c>
    </row>
    <row r="20" spans="2:13" s="42" customFormat="1" ht="25" customHeight="1" x14ac:dyDescent="0.2">
      <c r="B20" s="41" t="s">
        <v>43</v>
      </c>
      <c r="C20" s="43" t="s">
        <v>58</v>
      </c>
      <c r="D20" s="44"/>
      <c r="E20" s="45"/>
      <c r="F20" s="43"/>
      <c r="G20" s="46">
        <f t="shared" ref="G20:L20" si="3">SUM(G11:G19)</f>
        <v>503000</v>
      </c>
      <c r="H20" s="46">
        <f t="shared" si="3"/>
        <v>47206.37999999999</v>
      </c>
      <c r="I20" s="46">
        <f t="shared" si="3"/>
        <v>14736.340000000004</v>
      </c>
      <c r="J20" s="47">
        <f t="shared" si="3"/>
        <v>14436.099999999999</v>
      </c>
      <c r="K20" s="48">
        <f t="shared" si="3"/>
        <v>10961.67</v>
      </c>
      <c r="L20" s="48">
        <f t="shared" si="3"/>
        <v>415659.50999999995</v>
      </c>
      <c r="M20" s="49"/>
    </row>
    <row r="21" spans="2:13" ht="25" customHeight="1" x14ac:dyDescent="0.2">
      <c r="B21" s="19"/>
    </row>
    <row r="22" spans="2:13" ht="25" customHeight="1" x14ac:dyDescent="0.2">
      <c r="B22" s="19"/>
    </row>
    <row r="23" spans="2:13" ht="25" customHeight="1" x14ac:dyDescent="0.2">
      <c r="B23" s="50"/>
      <c r="H23" s="39"/>
      <c r="I23" s="39"/>
      <c r="J23" s="40"/>
      <c r="K23" s="39"/>
    </row>
    <row r="24" spans="2:13" ht="38" customHeight="1" x14ac:dyDescent="0.2">
      <c r="B24" s="51" t="s">
        <v>45</v>
      </c>
      <c r="G24" s="40"/>
      <c r="H24" s="39"/>
      <c r="I24" s="39"/>
      <c r="J24" s="40"/>
      <c r="K24" s="39"/>
    </row>
    <row r="25" spans="2:13" ht="25" customHeight="1" x14ac:dyDescent="0.2">
      <c r="G25" s="40"/>
      <c r="H25" s="39"/>
      <c r="I25" s="39"/>
      <c r="J25" s="40"/>
      <c r="K25" s="39"/>
    </row>
    <row r="26" spans="2:13" ht="25" customHeight="1" x14ac:dyDescent="0.2">
      <c r="G26" s="40"/>
      <c r="H26" s="39"/>
      <c r="I26" s="39"/>
      <c r="J26" s="40"/>
      <c r="K26" s="39"/>
    </row>
  </sheetData>
  <conditionalFormatting sqref="B11">
    <cfRule type="duplicateValues" dxfId="35" priority="5"/>
  </conditionalFormatting>
  <conditionalFormatting sqref="B12:B13">
    <cfRule type="duplicateValues" dxfId="34" priority="4"/>
  </conditionalFormatting>
  <conditionalFormatting sqref="B14">
    <cfRule type="duplicateValues" dxfId="33" priority="3"/>
  </conditionalFormatting>
  <conditionalFormatting sqref="B15:B17">
    <cfRule type="duplicateValues" dxfId="32" priority="2"/>
  </conditionalFormatting>
  <conditionalFormatting sqref="B18:B20">
    <cfRule type="duplicateValues" dxfId="31" priority="1"/>
  </conditionalFormatting>
  <conditionalFormatting sqref="B21:B1048576 B10 B1:B4">
    <cfRule type="duplicateValues" dxfId="30" priority="6"/>
  </conditionalFormatting>
  <pageMargins left="0.7" right="0.7" top="0.75" bottom="0.75" header="0.3" footer="0.3"/>
  <pageSetup paperSize="9" scale="47" orientation="landscape" horizontalDpi="0" verticalDpi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EFD19-8714-5A4E-BC7E-9D41FDAF4219}">
  <sheetPr>
    <pageSetUpPr fitToPage="1"/>
  </sheetPr>
  <dimension ref="B5:L27"/>
  <sheetViews>
    <sheetView workbookViewId="0">
      <selection activeCell="D22" sqref="D22"/>
    </sheetView>
  </sheetViews>
  <sheetFormatPr baseColWidth="10" defaultColWidth="11.5" defaultRowHeight="25" customHeight="1" x14ac:dyDescent="0.2"/>
  <cols>
    <col min="1" max="1" width="3.33203125" style="1" customWidth="1"/>
    <col min="2" max="2" width="39.1640625" style="3" customWidth="1"/>
    <col min="3" max="3" width="28" style="4" customWidth="1"/>
    <col min="4" max="4" width="50.1640625" style="6" customWidth="1"/>
    <col min="5" max="5" width="18" style="6" customWidth="1"/>
    <col min="6" max="6" width="20.83203125" style="6" customWidth="1"/>
    <col min="7" max="7" width="16.83203125" style="7" customWidth="1"/>
    <col min="8" max="8" width="16.83203125" style="8" customWidth="1"/>
    <col min="9" max="9" width="16.83203125" style="9" customWidth="1"/>
    <col min="10" max="11" width="16.83203125" style="1" customWidth="1"/>
    <col min="12" max="12" width="8.83203125" style="1" customWidth="1"/>
    <col min="13" max="16384" width="11.5" style="1"/>
  </cols>
  <sheetData>
    <row r="5" spans="2:12" ht="25" customHeight="1" x14ac:dyDescent="0.2">
      <c r="B5" s="1"/>
      <c r="C5" s="1"/>
    </row>
    <row r="6" spans="2:12" ht="25" customHeight="1" x14ac:dyDescent="0.2">
      <c r="B6" s="23" t="s">
        <v>20</v>
      </c>
      <c r="C6" s="1"/>
    </row>
    <row r="7" spans="2:12" ht="25" customHeight="1" x14ac:dyDescent="0.2">
      <c r="B7" s="2" t="s">
        <v>19</v>
      </c>
      <c r="C7" s="10"/>
    </row>
    <row r="8" spans="2:12" ht="25" customHeight="1" x14ac:dyDescent="0.2">
      <c r="B8" s="2" t="s">
        <v>83</v>
      </c>
      <c r="C8" s="11"/>
    </row>
    <row r="9" spans="2:12" ht="25" customHeight="1" x14ac:dyDescent="0.2">
      <c r="B9" s="11"/>
      <c r="C9" s="11"/>
    </row>
    <row r="10" spans="2:12" ht="37" customHeight="1" x14ac:dyDescent="0.2">
      <c r="B10" s="30" t="s">
        <v>6</v>
      </c>
      <c r="C10" s="31" t="s">
        <v>7</v>
      </c>
      <c r="D10" s="31" t="s">
        <v>8</v>
      </c>
      <c r="E10" s="31" t="s">
        <v>15</v>
      </c>
      <c r="F10" s="33" t="s">
        <v>9</v>
      </c>
      <c r="G10" s="34" t="s">
        <v>10</v>
      </c>
      <c r="H10" s="37" t="s">
        <v>11</v>
      </c>
      <c r="I10" s="35" t="s">
        <v>12</v>
      </c>
      <c r="J10" s="36" t="s">
        <v>13</v>
      </c>
      <c r="K10" s="36" t="s">
        <v>14</v>
      </c>
      <c r="L10" s="36" t="s">
        <v>3</v>
      </c>
    </row>
    <row r="11" spans="2:12" ht="25" customHeight="1" x14ac:dyDescent="0.2">
      <c r="B11" s="12" t="s">
        <v>5</v>
      </c>
      <c r="C11" s="14" t="s">
        <v>21</v>
      </c>
      <c r="D11" s="22" t="s">
        <v>40</v>
      </c>
      <c r="E11" s="16" t="s">
        <v>18</v>
      </c>
      <c r="F11" s="17">
        <v>135000</v>
      </c>
      <c r="G11" s="17">
        <v>20338.240000000002</v>
      </c>
      <c r="H11" s="17">
        <f>F11*3.04%</f>
        <v>4104</v>
      </c>
      <c r="I11" s="26">
        <f>F11*2.87%</f>
        <v>3874.5</v>
      </c>
      <c r="J11" s="27">
        <v>25</v>
      </c>
      <c r="K11" s="27">
        <f>F11-G11-H11-I11-J11</f>
        <v>106658.26</v>
      </c>
      <c r="L11" s="13" t="s">
        <v>1</v>
      </c>
    </row>
    <row r="12" spans="2:12" ht="25" customHeight="1" x14ac:dyDescent="0.2">
      <c r="B12" s="12" t="s">
        <v>4</v>
      </c>
      <c r="C12" s="14" t="s">
        <v>21</v>
      </c>
      <c r="D12" s="22" t="s">
        <v>53</v>
      </c>
      <c r="E12" s="16" t="s">
        <v>18</v>
      </c>
      <c r="F12" s="17">
        <v>135000</v>
      </c>
      <c r="G12" s="17">
        <v>20338.240000000002</v>
      </c>
      <c r="H12" s="17">
        <f t="shared" ref="H12:H19" si="0">F12*3.04%</f>
        <v>4104</v>
      </c>
      <c r="I12" s="26">
        <f t="shared" ref="I12:I19" si="1">F12*2.87%</f>
        <v>3874.5</v>
      </c>
      <c r="J12" s="27">
        <v>25</v>
      </c>
      <c r="K12" s="27">
        <f t="shared" ref="K12:K19" si="2">F12-G12-H12-I12-J12</f>
        <v>106658.26</v>
      </c>
      <c r="L12" s="13" t="s">
        <v>0</v>
      </c>
    </row>
    <row r="13" spans="2:12" ht="25" customHeight="1" x14ac:dyDescent="0.2">
      <c r="B13" s="12" t="s">
        <v>16</v>
      </c>
      <c r="C13" s="14" t="s">
        <v>70</v>
      </c>
      <c r="D13" s="22" t="s">
        <v>40</v>
      </c>
      <c r="E13" s="16" t="s">
        <v>18</v>
      </c>
      <c r="F13" s="17">
        <v>43000</v>
      </c>
      <c r="G13" s="17">
        <v>608.74</v>
      </c>
      <c r="H13" s="17">
        <f>F13*3.04%</f>
        <v>1307.2</v>
      </c>
      <c r="I13" s="26">
        <f t="shared" si="1"/>
        <v>1234.0999999999999</v>
      </c>
      <c r="J13" s="27">
        <v>1740.46</v>
      </c>
      <c r="K13" s="27">
        <f t="shared" si="2"/>
        <v>38109.500000000007</v>
      </c>
      <c r="L13" s="13" t="s">
        <v>1</v>
      </c>
    </row>
    <row r="14" spans="2:12" ht="25" customHeight="1" x14ac:dyDescent="0.2">
      <c r="B14" s="12" t="s">
        <v>17</v>
      </c>
      <c r="C14" s="14" t="s">
        <v>74</v>
      </c>
      <c r="D14" s="22" t="s">
        <v>39</v>
      </c>
      <c r="E14" s="16" t="s">
        <v>18</v>
      </c>
      <c r="F14" s="17">
        <v>50000</v>
      </c>
      <c r="G14" s="17">
        <v>1854</v>
      </c>
      <c r="H14" s="17">
        <f t="shared" si="0"/>
        <v>1520</v>
      </c>
      <c r="I14" s="26">
        <f t="shared" si="1"/>
        <v>1435</v>
      </c>
      <c r="J14" s="27">
        <v>25</v>
      </c>
      <c r="K14" s="27">
        <f t="shared" si="2"/>
        <v>45166</v>
      </c>
      <c r="L14" s="13" t="s">
        <v>1</v>
      </c>
    </row>
    <row r="15" spans="2:12" ht="25" customHeight="1" x14ac:dyDescent="0.2">
      <c r="B15" s="12" t="s">
        <v>46</v>
      </c>
      <c r="C15" s="14" t="s">
        <v>47</v>
      </c>
      <c r="D15" s="22" t="s">
        <v>40</v>
      </c>
      <c r="E15" s="16" t="s">
        <v>18</v>
      </c>
      <c r="F15" s="17">
        <v>43000</v>
      </c>
      <c r="G15" s="17">
        <v>866.06</v>
      </c>
      <c r="H15" s="17">
        <v>1307.2</v>
      </c>
      <c r="I15" s="26">
        <f t="shared" si="1"/>
        <v>1234.0999999999999</v>
      </c>
      <c r="J15" s="27">
        <v>25</v>
      </c>
      <c r="K15" s="27">
        <f t="shared" si="2"/>
        <v>39567.640000000007</v>
      </c>
      <c r="L15" s="13" t="s">
        <v>1</v>
      </c>
    </row>
    <row r="16" spans="2:12" ht="25" customHeight="1" x14ac:dyDescent="0.2">
      <c r="B16" s="12" t="s">
        <v>48</v>
      </c>
      <c r="C16" s="14" t="s">
        <v>75</v>
      </c>
      <c r="D16" s="22" t="s">
        <v>50</v>
      </c>
      <c r="E16" s="16" t="s">
        <v>18</v>
      </c>
      <c r="F16" s="17">
        <v>43000</v>
      </c>
      <c r="G16" s="17">
        <v>866.06</v>
      </c>
      <c r="H16" s="17">
        <f t="shared" si="0"/>
        <v>1307.2</v>
      </c>
      <c r="I16" s="26">
        <f t="shared" si="1"/>
        <v>1234.0999999999999</v>
      </c>
      <c r="J16" s="27">
        <v>25</v>
      </c>
      <c r="K16" s="27">
        <f t="shared" si="2"/>
        <v>39567.640000000007</v>
      </c>
      <c r="L16" s="13" t="s">
        <v>1</v>
      </c>
    </row>
    <row r="17" spans="2:12" ht="25" customHeight="1" x14ac:dyDescent="0.2">
      <c r="B17" s="12" t="s">
        <v>59</v>
      </c>
      <c r="C17" s="14" t="s">
        <v>60</v>
      </c>
      <c r="D17" s="22" t="s">
        <v>40</v>
      </c>
      <c r="E17" s="16" t="s">
        <v>18</v>
      </c>
      <c r="F17" s="17">
        <v>43000</v>
      </c>
      <c r="G17" s="17">
        <v>866.06</v>
      </c>
      <c r="H17" s="17">
        <f t="shared" si="0"/>
        <v>1307.2</v>
      </c>
      <c r="I17" s="26">
        <f t="shared" si="1"/>
        <v>1234.0999999999999</v>
      </c>
      <c r="J17" s="27">
        <v>25</v>
      </c>
      <c r="K17" s="27">
        <f t="shared" si="2"/>
        <v>39567.640000000007</v>
      </c>
      <c r="L17" s="13" t="s">
        <v>1</v>
      </c>
    </row>
    <row r="18" spans="2:12" ht="25" customHeight="1" x14ac:dyDescent="0.2">
      <c r="B18" s="12" t="s">
        <v>61</v>
      </c>
      <c r="C18" s="14" t="s">
        <v>60</v>
      </c>
      <c r="D18" s="22" t="s">
        <v>38</v>
      </c>
      <c r="E18" s="16" t="s">
        <v>18</v>
      </c>
      <c r="F18" s="17">
        <v>43000</v>
      </c>
      <c r="G18" s="17">
        <v>866.06</v>
      </c>
      <c r="H18" s="17">
        <f t="shared" si="0"/>
        <v>1307.2</v>
      </c>
      <c r="I18" s="26">
        <f t="shared" si="1"/>
        <v>1234.0999999999999</v>
      </c>
      <c r="J18" s="27">
        <v>25</v>
      </c>
      <c r="K18" s="27">
        <f t="shared" si="2"/>
        <v>39567.640000000007</v>
      </c>
      <c r="L18" s="13" t="s">
        <v>1</v>
      </c>
    </row>
    <row r="19" spans="2:12" ht="25" customHeight="1" x14ac:dyDescent="0.2">
      <c r="B19" s="12" t="s">
        <v>51</v>
      </c>
      <c r="C19" s="14" t="s">
        <v>76</v>
      </c>
      <c r="D19" s="22" t="s">
        <v>50</v>
      </c>
      <c r="E19" s="16" t="s">
        <v>18</v>
      </c>
      <c r="F19" s="17">
        <v>43000</v>
      </c>
      <c r="G19" s="17">
        <v>866.06</v>
      </c>
      <c r="H19" s="17">
        <f t="shared" si="0"/>
        <v>1307.2</v>
      </c>
      <c r="I19" s="26">
        <f t="shared" si="1"/>
        <v>1234.0999999999999</v>
      </c>
      <c r="J19" s="27">
        <v>25</v>
      </c>
      <c r="K19" s="27">
        <f t="shared" si="2"/>
        <v>39567.640000000007</v>
      </c>
      <c r="L19" s="13" t="s">
        <v>1</v>
      </c>
    </row>
    <row r="20" spans="2:12" ht="25" customHeight="1" x14ac:dyDescent="0.2">
      <c r="B20" s="12" t="s">
        <v>80</v>
      </c>
      <c r="C20" s="14" t="s">
        <v>21</v>
      </c>
      <c r="D20" s="22" t="s">
        <v>81</v>
      </c>
      <c r="E20" s="16" t="s">
        <v>18</v>
      </c>
      <c r="F20" s="17">
        <v>135000</v>
      </c>
      <c r="G20" s="17">
        <v>20338.240000000002</v>
      </c>
      <c r="H20" s="17">
        <f>F20*3.04%</f>
        <v>4104</v>
      </c>
      <c r="I20" s="26">
        <f>F20*2.87%</f>
        <v>3874.5</v>
      </c>
      <c r="J20" s="27">
        <v>17186.02</v>
      </c>
      <c r="K20" s="27">
        <f>F20-G20-H20-I20-J20</f>
        <v>89497.239999999991</v>
      </c>
      <c r="L20" s="13"/>
    </row>
    <row r="21" spans="2:12" s="42" customFormat="1" ht="25" customHeight="1" x14ac:dyDescent="0.2">
      <c r="B21" s="52" t="s">
        <v>43</v>
      </c>
      <c r="C21" s="53" t="s">
        <v>73</v>
      </c>
      <c r="D21" s="54"/>
      <c r="E21" s="53"/>
      <c r="F21" s="48">
        <f>SUM(F11:F20)</f>
        <v>713000</v>
      </c>
      <c r="G21" s="48">
        <f t="shared" ref="G21:I21" si="3">SUM(G11:G20)</f>
        <v>67807.759999999995</v>
      </c>
      <c r="H21" s="48">
        <f t="shared" si="3"/>
        <v>21675.200000000004</v>
      </c>
      <c r="I21" s="48">
        <f t="shared" si="3"/>
        <v>20463.100000000002</v>
      </c>
      <c r="J21" s="48">
        <f>SUM(J11:J20)</f>
        <v>19126.48</v>
      </c>
      <c r="K21" s="48">
        <f t="shared" ref="K21" si="4">SUM(K11:K20)</f>
        <v>583927.46000000008</v>
      </c>
      <c r="L21" s="49"/>
    </row>
    <row r="22" spans="2:12" ht="25" customHeight="1" x14ac:dyDescent="0.2">
      <c r="B22" s="19"/>
      <c r="C22" s="20"/>
      <c r="D22" s="20"/>
      <c r="E22" s="20"/>
      <c r="F22" s="20"/>
      <c r="G22" s="21"/>
      <c r="H22" s="19"/>
      <c r="I22" s="20"/>
    </row>
    <row r="23" spans="2:12" ht="25" customHeight="1" x14ac:dyDescent="0.2">
      <c r="B23" s="19"/>
      <c r="C23" s="20"/>
      <c r="D23" s="20"/>
      <c r="E23" s="20"/>
      <c r="F23" s="20"/>
      <c r="G23" s="21"/>
      <c r="H23" s="19"/>
      <c r="I23" s="20"/>
    </row>
    <row r="24" spans="2:12" ht="25" customHeight="1" x14ac:dyDescent="0.2">
      <c r="B24" s="50"/>
      <c r="F24" s="38"/>
    </row>
    <row r="25" spans="2:12" ht="38" customHeight="1" x14ac:dyDescent="0.2">
      <c r="B25" s="51" t="s">
        <v>44</v>
      </c>
      <c r="G25" s="39"/>
    </row>
    <row r="26" spans="2:12" ht="25" customHeight="1" x14ac:dyDescent="0.2">
      <c r="B26" s="19"/>
      <c r="H26" s="39"/>
    </row>
    <row r="27" spans="2:12" ht="25" customHeight="1" x14ac:dyDescent="0.2">
      <c r="B27" s="19"/>
    </row>
  </sheetData>
  <conditionalFormatting sqref="B20">
    <cfRule type="duplicateValues" dxfId="29" priority="1"/>
  </conditionalFormatting>
  <conditionalFormatting sqref="B24:B25">
    <cfRule type="duplicateValues" dxfId="28" priority="2"/>
  </conditionalFormatting>
  <conditionalFormatting sqref="B26:B1048576 B10:B19 B1:B4 B21:B23">
    <cfRule type="duplicateValues" dxfId="27" priority="3"/>
  </conditionalFormatting>
  <dataValidations count="1">
    <dataValidation type="list" allowBlank="1" showInputMessage="1" showErrorMessage="1" sqref="L11:L20" xr:uid="{71D7B82E-A341-614A-911F-7A02CE41178C}">
      <formula1>#REF!</formula1>
    </dataValidation>
  </dataValidations>
  <pageMargins left="0.7" right="0.7" top="0.75" bottom="0.75" header="0.3" footer="0.3"/>
  <pageSetup paperSize="9" scale="48" orientation="landscape" horizontalDpi="0" verticalDpi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58740-FD38-D84F-8ADB-DBB7D8C7F351}">
  <sheetPr>
    <pageSetUpPr fitToPage="1"/>
  </sheetPr>
  <dimension ref="B1:M26"/>
  <sheetViews>
    <sheetView topLeftCell="C2" workbookViewId="0">
      <selection activeCell="F8" sqref="F8"/>
    </sheetView>
  </sheetViews>
  <sheetFormatPr baseColWidth="10" defaultColWidth="11.5" defaultRowHeight="25" customHeight="1" x14ac:dyDescent="0.2"/>
  <cols>
    <col min="1" max="1" width="3.33203125" style="1" customWidth="1"/>
    <col min="2" max="2" width="39.1640625" style="3" customWidth="1"/>
    <col min="3" max="3" width="34.83203125" style="4" customWidth="1"/>
    <col min="4" max="4" width="0.1640625" style="5" customWidth="1"/>
    <col min="5" max="5" width="45.83203125" style="6" customWidth="1"/>
    <col min="6" max="6" width="18" style="24" customWidth="1"/>
    <col min="7" max="7" width="20.83203125" style="6" customWidth="1"/>
    <col min="8" max="9" width="16.83203125" style="7" customWidth="1"/>
    <col min="10" max="10" width="16.83203125" style="9" customWidth="1"/>
    <col min="11" max="12" width="16.83203125" style="1" customWidth="1"/>
    <col min="13" max="13" width="11.5" style="28"/>
    <col min="14" max="16384" width="11.5" style="1"/>
  </cols>
  <sheetData>
    <row r="1" spans="2:13" ht="25" customHeight="1" x14ac:dyDescent="0.2">
      <c r="F1" s="24" t="s">
        <v>72</v>
      </c>
    </row>
    <row r="5" spans="2:13" ht="25" customHeight="1" x14ac:dyDescent="0.2">
      <c r="B5" s="1"/>
      <c r="C5" s="1"/>
    </row>
    <row r="6" spans="2:13" ht="25" customHeight="1" x14ac:dyDescent="0.2">
      <c r="B6" s="23" t="s">
        <v>20</v>
      </c>
      <c r="C6" s="1"/>
    </row>
    <row r="7" spans="2:13" ht="25" customHeight="1" x14ac:dyDescent="0.2">
      <c r="B7" s="2" t="s">
        <v>19</v>
      </c>
      <c r="C7" s="10"/>
    </row>
    <row r="8" spans="2:13" ht="25" customHeight="1" x14ac:dyDescent="0.2">
      <c r="B8" s="2" t="s">
        <v>84</v>
      </c>
      <c r="C8" s="11"/>
    </row>
    <row r="9" spans="2:13" ht="25" customHeight="1" x14ac:dyDescent="0.2">
      <c r="B9" s="11"/>
      <c r="C9" s="11"/>
    </row>
    <row r="10" spans="2:13" s="29" customFormat="1" ht="37" customHeight="1" x14ac:dyDescent="0.2">
      <c r="B10" s="30" t="s">
        <v>6</v>
      </c>
      <c r="C10" s="31" t="s">
        <v>7</v>
      </c>
      <c r="D10" s="32"/>
      <c r="E10" s="31" t="s">
        <v>8</v>
      </c>
      <c r="F10" s="31" t="s">
        <v>15</v>
      </c>
      <c r="G10" s="33" t="s">
        <v>9</v>
      </c>
      <c r="H10" s="34" t="s">
        <v>10</v>
      </c>
      <c r="I10" s="34" t="s">
        <v>11</v>
      </c>
      <c r="J10" s="35" t="s">
        <v>12</v>
      </c>
      <c r="K10" s="36" t="s">
        <v>13</v>
      </c>
      <c r="L10" s="36" t="s">
        <v>14</v>
      </c>
      <c r="M10" s="36" t="s">
        <v>42</v>
      </c>
    </row>
    <row r="11" spans="2:13" ht="30" customHeight="1" x14ac:dyDescent="0.2">
      <c r="B11" s="12" t="s">
        <v>23</v>
      </c>
      <c r="C11" s="14" t="s">
        <v>24</v>
      </c>
      <c r="D11" s="15"/>
      <c r="E11" s="22" t="s">
        <v>41</v>
      </c>
      <c r="F11" s="25" t="s">
        <v>2</v>
      </c>
      <c r="G11" s="17">
        <v>235000</v>
      </c>
      <c r="H11" s="17">
        <v>43999.46</v>
      </c>
      <c r="I11" s="17">
        <v>6589.14</v>
      </c>
      <c r="J11" s="26">
        <f>G11*2.87%</f>
        <v>6744.5</v>
      </c>
      <c r="K11" s="27">
        <v>20091</v>
      </c>
      <c r="L11" s="27">
        <f t="shared" ref="L11:L19" si="0">G11-H11-I11-J11-K11</f>
        <v>157575.9</v>
      </c>
      <c r="M11" s="18" t="s">
        <v>0</v>
      </c>
    </row>
    <row r="12" spans="2:13" ht="31" customHeight="1" x14ac:dyDescent="0.2">
      <c r="B12" s="12" t="s">
        <v>25</v>
      </c>
      <c r="C12" s="14" t="s">
        <v>68</v>
      </c>
      <c r="D12" s="15"/>
      <c r="E12" s="22" t="s">
        <v>41</v>
      </c>
      <c r="F12" s="25" t="s">
        <v>2</v>
      </c>
      <c r="G12" s="17">
        <v>43000</v>
      </c>
      <c r="H12" s="17">
        <v>866.06</v>
      </c>
      <c r="I12" s="17">
        <v>1307.2</v>
      </c>
      <c r="J12" s="26">
        <f t="shared" ref="J12:J17" si="1">G12*2.87%</f>
        <v>1234.0999999999999</v>
      </c>
      <c r="K12" s="27">
        <v>425</v>
      </c>
      <c r="L12" s="27">
        <f t="shared" si="0"/>
        <v>39167.640000000007</v>
      </c>
      <c r="M12" s="18" t="s">
        <v>1</v>
      </c>
    </row>
    <row r="13" spans="2:13" ht="31" customHeight="1" x14ac:dyDescent="0.2">
      <c r="B13" s="12" t="s">
        <v>26</v>
      </c>
      <c r="C13" s="14" t="s">
        <v>67</v>
      </c>
      <c r="D13" s="15"/>
      <c r="E13" s="22" t="s">
        <v>41</v>
      </c>
      <c r="F13" s="25" t="s">
        <v>2</v>
      </c>
      <c r="G13" s="17">
        <v>43000</v>
      </c>
      <c r="H13" s="17">
        <v>608.74</v>
      </c>
      <c r="I13" s="17">
        <f t="shared" ref="I13:I19" si="2">G13*3.04%</f>
        <v>1307.2</v>
      </c>
      <c r="J13" s="26">
        <f t="shared" si="1"/>
        <v>1234.0999999999999</v>
      </c>
      <c r="K13" s="27">
        <v>4906.46</v>
      </c>
      <c r="L13" s="27">
        <f t="shared" si="0"/>
        <v>34943.500000000007</v>
      </c>
      <c r="M13" s="18" t="s">
        <v>1</v>
      </c>
    </row>
    <row r="14" spans="2:13" ht="30" customHeight="1" x14ac:dyDescent="0.2">
      <c r="B14" s="12" t="s">
        <v>28</v>
      </c>
      <c r="C14" s="14" t="s">
        <v>29</v>
      </c>
      <c r="D14" s="15"/>
      <c r="E14" s="22" t="s">
        <v>38</v>
      </c>
      <c r="F14" s="25" t="s">
        <v>2</v>
      </c>
      <c r="G14" s="17">
        <v>43000</v>
      </c>
      <c r="H14" s="17">
        <v>866.06</v>
      </c>
      <c r="I14" s="17">
        <f t="shared" si="2"/>
        <v>1307.2</v>
      </c>
      <c r="J14" s="26">
        <f t="shared" si="1"/>
        <v>1234.0999999999999</v>
      </c>
      <c r="K14" s="27">
        <v>7091</v>
      </c>
      <c r="L14" s="27">
        <f t="shared" si="0"/>
        <v>32501.640000000007</v>
      </c>
      <c r="M14" s="18" t="s">
        <v>0</v>
      </c>
    </row>
    <row r="15" spans="2:13" ht="30" customHeight="1" x14ac:dyDescent="0.2">
      <c r="B15" s="12" t="s">
        <v>30</v>
      </c>
      <c r="C15" s="14" t="s">
        <v>67</v>
      </c>
      <c r="D15" s="15"/>
      <c r="E15" s="22" t="s">
        <v>53</v>
      </c>
      <c r="F15" s="25" t="s">
        <v>2</v>
      </c>
      <c r="G15" s="17">
        <v>43000</v>
      </c>
      <c r="H15" s="17">
        <v>866.06</v>
      </c>
      <c r="I15" s="17">
        <f t="shared" si="2"/>
        <v>1307.2</v>
      </c>
      <c r="J15" s="26">
        <v>1234.0999999999999</v>
      </c>
      <c r="K15" s="27">
        <v>1981</v>
      </c>
      <c r="L15" s="27">
        <f t="shared" si="0"/>
        <v>37611.640000000007</v>
      </c>
      <c r="M15" s="18" t="s">
        <v>1</v>
      </c>
    </row>
    <row r="16" spans="2:13" ht="30" customHeight="1" x14ac:dyDescent="0.2">
      <c r="B16" s="12" t="s">
        <v>31</v>
      </c>
      <c r="C16" s="14" t="s">
        <v>34</v>
      </c>
      <c r="D16" s="15"/>
      <c r="E16" s="22" t="s">
        <v>40</v>
      </c>
      <c r="F16" s="25" t="s">
        <v>2</v>
      </c>
      <c r="G16" s="17">
        <v>24000</v>
      </c>
      <c r="H16" s="17">
        <v>0</v>
      </c>
      <c r="I16" s="17">
        <f t="shared" si="2"/>
        <v>729.6</v>
      </c>
      <c r="J16" s="26">
        <f t="shared" si="1"/>
        <v>688.8</v>
      </c>
      <c r="K16" s="27">
        <v>25</v>
      </c>
      <c r="L16" s="27">
        <f t="shared" si="0"/>
        <v>22556.600000000002</v>
      </c>
      <c r="M16" s="18" t="s">
        <v>0</v>
      </c>
    </row>
    <row r="17" spans="2:13" ht="31" customHeight="1" x14ac:dyDescent="0.2">
      <c r="B17" s="12" t="s">
        <v>32</v>
      </c>
      <c r="C17" s="14" t="s">
        <v>66</v>
      </c>
      <c r="D17" s="15"/>
      <c r="E17" s="22" t="s">
        <v>40</v>
      </c>
      <c r="F17" s="25" t="s">
        <v>2</v>
      </c>
      <c r="G17" s="17">
        <v>24000</v>
      </c>
      <c r="H17" s="17">
        <v>0</v>
      </c>
      <c r="I17" s="17">
        <f t="shared" si="2"/>
        <v>729.6</v>
      </c>
      <c r="J17" s="26">
        <f t="shared" si="1"/>
        <v>688.8</v>
      </c>
      <c r="K17" s="27">
        <v>1840.46</v>
      </c>
      <c r="L17" s="27">
        <f t="shared" si="0"/>
        <v>20741.140000000003</v>
      </c>
      <c r="M17" s="18" t="s">
        <v>0</v>
      </c>
    </row>
    <row r="18" spans="2:13" ht="25" customHeight="1" x14ac:dyDescent="0.2">
      <c r="B18" s="12" t="s">
        <v>36</v>
      </c>
      <c r="C18" s="14" t="s">
        <v>35</v>
      </c>
      <c r="D18" s="15"/>
      <c r="E18" s="22" t="s">
        <v>40</v>
      </c>
      <c r="F18" s="25" t="s">
        <v>2</v>
      </c>
      <c r="G18" s="17">
        <v>24000</v>
      </c>
      <c r="H18" s="17">
        <v>0</v>
      </c>
      <c r="I18" s="17">
        <f t="shared" si="2"/>
        <v>729.6</v>
      </c>
      <c r="J18" s="26">
        <f>G18*2.87%</f>
        <v>688.8</v>
      </c>
      <c r="K18" s="27">
        <v>2591</v>
      </c>
      <c r="L18" s="27">
        <f t="shared" si="0"/>
        <v>19990.600000000002</v>
      </c>
      <c r="M18" s="18" t="s">
        <v>1</v>
      </c>
    </row>
    <row r="19" spans="2:13" ht="25" customHeight="1" x14ac:dyDescent="0.2">
      <c r="B19" s="12" t="s">
        <v>56</v>
      </c>
      <c r="C19" s="14" t="s">
        <v>35</v>
      </c>
      <c r="D19" s="15"/>
      <c r="E19" s="22" t="s">
        <v>40</v>
      </c>
      <c r="F19" s="25" t="s">
        <v>2</v>
      </c>
      <c r="G19" s="17">
        <v>24000</v>
      </c>
      <c r="H19" s="17">
        <v>0</v>
      </c>
      <c r="I19" s="17">
        <f t="shared" si="2"/>
        <v>729.6</v>
      </c>
      <c r="J19" s="26">
        <f>G19*2.87%</f>
        <v>688.8</v>
      </c>
      <c r="K19" s="27">
        <v>25</v>
      </c>
      <c r="L19" s="27">
        <f t="shared" si="0"/>
        <v>22556.600000000002</v>
      </c>
      <c r="M19" s="18" t="s">
        <v>1</v>
      </c>
    </row>
    <row r="20" spans="2:13" s="42" customFormat="1" ht="25" customHeight="1" x14ac:dyDescent="0.2">
      <c r="B20" s="41" t="s">
        <v>43</v>
      </c>
      <c r="C20" s="43" t="s">
        <v>58</v>
      </c>
      <c r="D20" s="44"/>
      <c r="E20" s="45"/>
      <c r="F20" s="43"/>
      <c r="G20" s="46">
        <f t="shared" ref="G20:L20" si="3">SUM(G11:G19)</f>
        <v>503000</v>
      </c>
      <c r="H20" s="46">
        <f t="shared" si="3"/>
        <v>47206.37999999999</v>
      </c>
      <c r="I20" s="46">
        <f t="shared" si="3"/>
        <v>14736.340000000004</v>
      </c>
      <c r="J20" s="47">
        <f t="shared" si="3"/>
        <v>14436.099999999999</v>
      </c>
      <c r="K20" s="48">
        <f t="shared" si="3"/>
        <v>38975.919999999998</v>
      </c>
      <c r="L20" s="48">
        <f t="shared" si="3"/>
        <v>387645.25999999995</v>
      </c>
      <c r="M20" s="49"/>
    </row>
    <row r="21" spans="2:13" ht="25" customHeight="1" x14ac:dyDescent="0.2">
      <c r="B21" s="19"/>
    </row>
    <row r="22" spans="2:13" ht="25" customHeight="1" x14ac:dyDescent="0.2">
      <c r="B22" s="19"/>
    </row>
    <row r="23" spans="2:13" ht="25" customHeight="1" x14ac:dyDescent="0.2">
      <c r="B23" s="50"/>
      <c r="H23" s="39"/>
      <c r="I23" s="39"/>
      <c r="J23" s="40"/>
      <c r="K23" s="39"/>
    </row>
    <row r="24" spans="2:13" ht="38" customHeight="1" x14ac:dyDescent="0.2">
      <c r="B24" s="51" t="s">
        <v>45</v>
      </c>
      <c r="G24" s="40"/>
      <c r="H24" s="39"/>
      <c r="I24" s="39"/>
      <c r="J24" s="40"/>
      <c r="K24" s="39"/>
    </row>
    <row r="25" spans="2:13" ht="25" customHeight="1" x14ac:dyDescent="0.2">
      <c r="G25" s="40"/>
      <c r="H25" s="39"/>
      <c r="I25" s="39"/>
      <c r="J25" s="40"/>
      <c r="K25" s="39"/>
    </row>
    <row r="26" spans="2:13" ht="25" customHeight="1" x14ac:dyDescent="0.2">
      <c r="G26" s="40"/>
      <c r="H26" s="39"/>
      <c r="I26" s="39"/>
      <c r="J26" s="40"/>
      <c r="K26" s="39"/>
    </row>
  </sheetData>
  <conditionalFormatting sqref="B11">
    <cfRule type="duplicateValues" dxfId="26" priority="5"/>
  </conditionalFormatting>
  <conditionalFormatting sqref="B12:B13">
    <cfRule type="duplicateValues" dxfId="25" priority="4"/>
  </conditionalFormatting>
  <conditionalFormatting sqref="B14">
    <cfRule type="duplicateValues" dxfId="24" priority="3"/>
  </conditionalFormatting>
  <conditionalFormatting sqref="B15:B17">
    <cfRule type="duplicateValues" dxfId="23" priority="2"/>
  </conditionalFormatting>
  <conditionalFormatting sqref="B18:B20">
    <cfRule type="duplicateValues" dxfId="22" priority="1"/>
  </conditionalFormatting>
  <conditionalFormatting sqref="B21:B1048576 B10 B1:B4">
    <cfRule type="duplicateValues" dxfId="21" priority="6"/>
  </conditionalFormatting>
  <pageMargins left="0.7" right="0.7" top="0.75" bottom="0.75" header="0.3" footer="0.3"/>
  <pageSetup paperSize="9" scale="47" orientation="landscape" horizontalDpi="0" verticalDpi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057EC-F945-9944-B14A-F9EC68C9D6CA}">
  <sheetPr>
    <pageSetUpPr fitToPage="1"/>
  </sheetPr>
  <dimension ref="B5:L27"/>
  <sheetViews>
    <sheetView topLeftCell="A5" workbookViewId="0">
      <selection activeCell="C16" sqref="C16"/>
    </sheetView>
  </sheetViews>
  <sheetFormatPr baseColWidth="10" defaultColWidth="11.5" defaultRowHeight="25" customHeight="1" x14ac:dyDescent="0.2"/>
  <cols>
    <col min="1" max="1" width="3.33203125" style="1" customWidth="1"/>
    <col min="2" max="2" width="39.1640625" style="3" customWidth="1"/>
    <col min="3" max="3" width="28" style="4" customWidth="1"/>
    <col min="4" max="4" width="50.1640625" style="6" customWidth="1"/>
    <col min="5" max="5" width="18" style="6" customWidth="1"/>
    <col min="6" max="6" width="20.83203125" style="6" customWidth="1"/>
    <col min="7" max="7" width="16.83203125" style="7" customWidth="1"/>
    <col min="8" max="8" width="16.83203125" style="8" customWidth="1"/>
    <col min="9" max="9" width="16.83203125" style="9" customWidth="1"/>
    <col min="10" max="11" width="16.83203125" style="1" customWidth="1"/>
    <col min="12" max="12" width="8.83203125" style="1" customWidth="1"/>
    <col min="13" max="16384" width="11.5" style="1"/>
  </cols>
  <sheetData>
    <row r="5" spans="2:12" ht="25" customHeight="1" x14ac:dyDescent="0.2">
      <c r="B5" s="1"/>
      <c r="C5" s="1"/>
    </row>
    <row r="6" spans="2:12" ht="25" customHeight="1" x14ac:dyDescent="0.2">
      <c r="B6" s="23" t="s">
        <v>20</v>
      </c>
      <c r="C6" s="1"/>
    </row>
    <row r="7" spans="2:12" ht="25" customHeight="1" x14ac:dyDescent="0.2">
      <c r="B7" s="2" t="s">
        <v>19</v>
      </c>
      <c r="C7" s="10"/>
    </row>
    <row r="8" spans="2:12" ht="25" customHeight="1" x14ac:dyDescent="0.2">
      <c r="B8" s="2" t="s">
        <v>85</v>
      </c>
      <c r="C8" s="11"/>
    </row>
    <row r="9" spans="2:12" ht="25" customHeight="1" x14ac:dyDescent="0.2">
      <c r="B9" s="11"/>
      <c r="C9" s="11"/>
    </row>
    <row r="10" spans="2:12" ht="37" customHeight="1" x14ac:dyDescent="0.2">
      <c r="B10" s="30" t="s">
        <v>6</v>
      </c>
      <c r="C10" s="31" t="s">
        <v>7</v>
      </c>
      <c r="D10" s="31" t="s">
        <v>8</v>
      </c>
      <c r="E10" s="31" t="s">
        <v>15</v>
      </c>
      <c r="F10" s="33" t="s">
        <v>9</v>
      </c>
      <c r="G10" s="34" t="s">
        <v>10</v>
      </c>
      <c r="H10" s="37" t="s">
        <v>11</v>
      </c>
      <c r="I10" s="35" t="s">
        <v>12</v>
      </c>
      <c r="J10" s="36" t="s">
        <v>13</v>
      </c>
      <c r="K10" s="36" t="s">
        <v>14</v>
      </c>
      <c r="L10" s="36" t="s">
        <v>3</v>
      </c>
    </row>
    <row r="11" spans="2:12" ht="25" customHeight="1" x14ac:dyDescent="0.2">
      <c r="B11" s="12" t="s">
        <v>5</v>
      </c>
      <c r="C11" s="14" t="s">
        <v>21</v>
      </c>
      <c r="D11" s="22" t="s">
        <v>40</v>
      </c>
      <c r="E11" s="16" t="s">
        <v>18</v>
      </c>
      <c r="F11" s="17">
        <v>135000</v>
      </c>
      <c r="G11" s="17">
        <v>20338.240000000002</v>
      </c>
      <c r="H11" s="17">
        <f>F11*3.04%</f>
        <v>4104</v>
      </c>
      <c r="I11" s="26">
        <f>F11*2.87%</f>
        <v>3874.5</v>
      </c>
      <c r="J11" s="27">
        <v>9541</v>
      </c>
      <c r="K11" s="27">
        <f>F11-G11-H11-I11-J11</f>
        <v>97142.26</v>
      </c>
      <c r="L11" s="13" t="s">
        <v>1</v>
      </c>
    </row>
    <row r="12" spans="2:12" ht="25" customHeight="1" x14ac:dyDescent="0.2">
      <c r="B12" s="12" t="s">
        <v>4</v>
      </c>
      <c r="C12" s="14" t="s">
        <v>21</v>
      </c>
      <c r="D12" s="22" t="s">
        <v>53</v>
      </c>
      <c r="E12" s="16" t="s">
        <v>18</v>
      </c>
      <c r="F12" s="17">
        <v>135000</v>
      </c>
      <c r="G12" s="17">
        <v>20338.240000000002</v>
      </c>
      <c r="H12" s="17">
        <f t="shared" ref="H12:H19" si="0">F12*3.04%</f>
        <v>4104</v>
      </c>
      <c r="I12" s="26">
        <f t="shared" ref="I12:I19" si="1">F12*2.87%</f>
        <v>3874.5</v>
      </c>
      <c r="J12" s="27">
        <v>9591</v>
      </c>
      <c r="K12" s="27">
        <f t="shared" ref="K12:K19" si="2">F12-G12-H12-I12-J12</f>
        <v>97092.26</v>
      </c>
      <c r="L12" s="13" t="s">
        <v>0</v>
      </c>
    </row>
    <row r="13" spans="2:12" ht="25" customHeight="1" x14ac:dyDescent="0.2">
      <c r="B13" s="12" t="s">
        <v>16</v>
      </c>
      <c r="C13" s="14" t="s">
        <v>70</v>
      </c>
      <c r="D13" s="22" t="s">
        <v>40</v>
      </c>
      <c r="E13" s="16" t="s">
        <v>18</v>
      </c>
      <c r="F13" s="17">
        <v>43000</v>
      </c>
      <c r="G13" s="17">
        <v>608.74</v>
      </c>
      <c r="H13" s="17">
        <f>F13*3.04%</f>
        <v>1307.2</v>
      </c>
      <c r="I13" s="26">
        <f t="shared" si="1"/>
        <v>1234.0999999999999</v>
      </c>
      <c r="J13" s="27">
        <v>5806.46</v>
      </c>
      <c r="K13" s="27">
        <f t="shared" si="2"/>
        <v>34043.500000000007</v>
      </c>
      <c r="L13" s="13" t="s">
        <v>1</v>
      </c>
    </row>
    <row r="14" spans="2:12" ht="25" customHeight="1" x14ac:dyDescent="0.2">
      <c r="B14" s="12" t="s">
        <v>17</v>
      </c>
      <c r="C14" s="14" t="s">
        <v>74</v>
      </c>
      <c r="D14" s="22" t="s">
        <v>39</v>
      </c>
      <c r="E14" s="16" t="s">
        <v>18</v>
      </c>
      <c r="F14" s="17">
        <v>50000</v>
      </c>
      <c r="G14" s="17">
        <v>1854</v>
      </c>
      <c r="H14" s="17">
        <f t="shared" si="0"/>
        <v>1520</v>
      </c>
      <c r="I14" s="26">
        <f t="shared" si="1"/>
        <v>1435</v>
      </c>
      <c r="J14" s="27">
        <v>3591</v>
      </c>
      <c r="K14" s="27">
        <f t="shared" si="2"/>
        <v>41600</v>
      </c>
      <c r="L14" s="13" t="s">
        <v>1</v>
      </c>
    </row>
    <row r="15" spans="2:12" ht="25" customHeight="1" x14ac:dyDescent="0.2">
      <c r="B15" s="12" t="s">
        <v>46</v>
      </c>
      <c r="C15" s="14" t="s">
        <v>47</v>
      </c>
      <c r="D15" s="22" t="s">
        <v>40</v>
      </c>
      <c r="E15" s="16" t="s">
        <v>18</v>
      </c>
      <c r="F15" s="17">
        <v>43000</v>
      </c>
      <c r="G15" s="17">
        <v>866.06</v>
      </c>
      <c r="H15" s="17">
        <v>1307.2</v>
      </c>
      <c r="I15" s="26">
        <f t="shared" si="1"/>
        <v>1234.0999999999999</v>
      </c>
      <c r="J15" s="27">
        <v>7091</v>
      </c>
      <c r="K15" s="27">
        <f t="shared" si="2"/>
        <v>32501.640000000007</v>
      </c>
      <c r="L15" s="13" t="s">
        <v>1</v>
      </c>
    </row>
    <row r="16" spans="2:12" ht="25" customHeight="1" x14ac:dyDescent="0.2">
      <c r="B16" s="12" t="s">
        <v>48</v>
      </c>
      <c r="C16" s="14" t="s">
        <v>75</v>
      </c>
      <c r="D16" s="22" t="s">
        <v>50</v>
      </c>
      <c r="E16" s="16" t="s">
        <v>18</v>
      </c>
      <c r="F16" s="17">
        <v>43000</v>
      </c>
      <c r="G16" s="17">
        <v>866.06</v>
      </c>
      <c r="H16" s="17">
        <f t="shared" si="0"/>
        <v>1307.2</v>
      </c>
      <c r="I16" s="26">
        <f t="shared" si="1"/>
        <v>1234.0999999999999</v>
      </c>
      <c r="J16" s="27">
        <v>1381</v>
      </c>
      <c r="K16" s="27">
        <f t="shared" si="2"/>
        <v>38211.640000000007</v>
      </c>
      <c r="L16" s="13" t="s">
        <v>1</v>
      </c>
    </row>
    <row r="17" spans="2:12" ht="25" customHeight="1" x14ac:dyDescent="0.2">
      <c r="B17" s="12" t="s">
        <v>59</v>
      </c>
      <c r="C17" s="14" t="s">
        <v>60</v>
      </c>
      <c r="D17" s="22" t="s">
        <v>40</v>
      </c>
      <c r="E17" s="16" t="s">
        <v>18</v>
      </c>
      <c r="F17" s="17">
        <v>43000</v>
      </c>
      <c r="G17" s="17">
        <v>866.06</v>
      </c>
      <c r="H17" s="17">
        <f t="shared" si="0"/>
        <v>1307.2</v>
      </c>
      <c r="I17" s="26">
        <f t="shared" si="1"/>
        <v>1234.0999999999999</v>
      </c>
      <c r="J17" s="27">
        <v>5091</v>
      </c>
      <c r="K17" s="27">
        <f t="shared" si="2"/>
        <v>34501.640000000007</v>
      </c>
      <c r="L17" s="13" t="s">
        <v>1</v>
      </c>
    </row>
    <row r="18" spans="2:12" ht="25" customHeight="1" x14ac:dyDescent="0.2">
      <c r="B18" s="12" t="s">
        <v>61</v>
      </c>
      <c r="C18" s="14" t="s">
        <v>60</v>
      </c>
      <c r="D18" s="22" t="s">
        <v>38</v>
      </c>
      <c r="E18" s="16" t="s">
        <v>18</v>
      </c>
      <c r="F18" s="17">
        <v>43000</v>
      </c>
      <c r="G18" s="17">
        <v>866.06</v>
      </c>
      <c r="H18" s="17">
        <f t="shared" si="0"/>
        <v>1307.2</v>
      </c>
      <c r="I18" s="26">
        <f t="shared" si="1"/>
        <v>1234.0999999999999</v>
      </c>
      <c r="J18" s="27">
        <v>3811</v>
      </c>
      <c r="K18" s="27">
        <f t="shared" si="2"/>
        <v>35781.640000000007</v>
      </c>
      <c r="L18" s="13" t="s">
        <v>1</v>
      </c>
    </row>
    <row r="19" spans="2:12" ht="25" customHeight="1" x14ac:dyDescent="0.2">
      <c r="B19" s="12" t="s">
        <v>51</v>
      </c>
      <c r="C19" s="14" t="s">
        <v>76</v>
      </c>
      <c r="D19" s="22" t="s">
        <v>50</v>
      </c>
      <c r="E19" s="16" t="s">
        <v>18</v>
      </c>
      <c r="F19" s="17">
        <v>43000</v>
      </c>
      <c r="G19" s="17">
        <v>866.06</v>
      </c>
      <c r="H19" s="17">
        <f t="shared" si="0"/>
        <v>1307.2</v>
      </c>
      <c r="I19" s="26">
        <f t="shared" si="1"/>
        <v>1234.0999999999999</v>
      </c>
      <c r="J19" s="27">
        <v>25</v>
      </c>
      <c r="K19" s="27">
        <f t="shared" si="2"/>
        <v>39567.640000000007</v>
      </c>
      <c r="L19" s="13" t="s">
        <v>1</v>
      </c>
    </row>
    <row r="20" spans="2:12" ht="25" customHeight="1" x14ac:dyDescent="0.2">
      <c r="B20" s="12" t="s">
        <v>80</v>
      </c>
      <c r="C20" s="14" t="s">
        <v>21</v>
      </c>
      <c r="D20" s="22" t="s">
        <v>81</v>
      </c>
      <c r="E20" s="16" t="s">
        <v>18</v>
      </c>
      <c r="F20" s="17">
        <v>135000</v>
      </c>
      <c r="G20" s="17">
        <v>20338.240000000002</v>
      </c>
      <c r="H20" s="17">
        <f>F20*3.04%</f>
        <v>4104</v>
      </c>
      <c r="I20" s="26">
        <f>F20*2.87%</f>
        <v>3874.5</v>
      </c>
      <c r="J20" s="27">
        <v>10648.52</v>
      </c>
      <c r="K20" s="27">
        <f>F20-G20-H20-I20-J20</f>
        <v>96034.739999999991</v>
      </c>
      <c r="L20" s="13" t="s">
        <v>0</v>
      </c>
    </row>
    <row r="21" spans="2:12" s="42" customFormat="1" ht="25" customHeight="1" x14ac:dyDescent="0.2">
      <c r="B21" s="52" t="s">
        <v>43</v>
      </c>
      <c r="C21" s="53" t="s">
        <v>73</v>
      </c>
      <c r="D21" s="54"/>
      <c r="E21" s="53"/>
      <c r="F21" s="48">
        <f>SUM(F11:F20)</f>
        <v>713000</v>
      </c>
      <c r="G21" s="48">
        <f t="shared" ref="G21:I21" si="3">SUM(G11:G20)</f>
        <v>67807.759999999995</v>
      </c>
      <c r="H21" s="48">
        <f t="shared" si="3"/>
        <v>21675.200000000004</v>
      </c>
      <c r="I21" s="48">
        <f t="shared" si="3"/>
        <v>20463.100000000002</v>
      </c>
      <c r="J21" s="48">
        <f>SUM(J11:J20)</f>
        <v>56576.979999999996</v>
      </c>
      <c r="K21" s="48">
        <f t="shared" ref="K21" si="4">SUM(K11:K20)</f>
        <v>546476.96000000008</v>
      </c>
      <c r="L21" s="49"/>
    </row>
    <row r="22" spans="2:12" ht="25" customHeight="1" x14ac:dyDescent="0.2">
      <c r="B22" s="19"/>
      <c r="C22" s="20"/>
      <c r="D22" s="20"/>
      <c r="E22" s="20"/>
      <c r="F22" s="20"/>
      <c r="G22" s="21"/>
      <c r="H22" s="19"/>
      <c r="I22" s="20"/>
    </row>
    <row r="23" spans="2:12" ht="25" customHeight="1" x14ac:dyDescent="0.2">
      <c r="B23" s="19"/>
      <c r="C23" s="20"/>
      <c r="D23" s="20"/>
      <c r="E23" s="20"/>
      <c r="F23" s="20"/>
      <c r="G23" s="21"/>
      <c r="H23" s="19"/>
      <c r="I23" s="20"/>
    </row>
    <row r="24" spans="2:12" ht="25" customHeight="1" x14ac:dyDescent="0.2">
      <c r="B24" s="50"/>
      <c r="F24" s="38"/>
    </row>
    <row r="25" spans="2:12" ht="38" customHeight="1" x14ac:dyDescent="0.2">
      <c r="B25" s="51" t="s">
        <v>44</v>
      </c>
      <c r="G25" s="39"/>
    </row>
    <row r="26" spans="2:12" ht="25" customHeight="1" x14ac:dyDescent="0.2">
      <c r="B26" s="19"/>
      <c r="H26" s="39"/>
    </row>
    <row r="27" spans="2:12" ht="25" customHeight="1" x14ac:dyDescent="0.2">
      <c r="B27" s="19"/>
    </row>
  </sheetData>
  <conditionalFormatting sqref="B20">
    <cfRule type="duplicateValues" dxfId="20" priority="1"/>
  </conditionalFormatting>
  <conditionalFormatting sqref="B24:B25">
    <cfRule type="duplicateValues" dxfId="19" priority="2"/>
  </conditionalFormatting>
  <conditionalFormatting sqref="B26:B1048576 B10:B19 B1:B4 B21:B23">
    <cfRule type="duplicateValues" dxfId="18" priority="3"/>
  </conditionalFormatting>
  <dataValidations count="1">
    <dataValidation type="list" allowBlank="1" showInputMessage="1" showErrorMessage="1" sqref="L11:L20" xr:uid="{3D072B4C-8C8F-3D44-90A1-8AD1EEDE6ADA}">
      <formula1>#REF!</formula1>
    </dataValidation>
  </dataValidations>
  <pageMargins left="0.7" right="0.7" top="0.75" bottom="0.75" header="0.3" footer="0.3"/>
  <pageSetup paperSize="9" scale="48" orientation="landscape" horizontalDpi="0" verticalDpi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13769-3A55-034A-B10F-AAB4A4E086EE}">
  <sheetPr>
    <pageSetUpPr fitToPage="1"/>
  </sheetPr>
  <dimension ref="B1:M26"/>
  <sheetViews>
    <sheetView topLeftCell="A3" workbookViewId="0">
      <selection activeCell="F22" sqref="F22"/>
    </sheetView>
  </sheetViews>
  <sheetFormatPr baseColWidth="10" defaultColWidth="11.5" defaultRowHeight="25" customHeight="1" x14ac:dyDescent="0.2"/>
  <cols>
    <col min="1" max="1" width="3.33203125" style="1" customWidth="1"/>
    <col min="2" max="2" width="39.1640625" style="3" customWidth="1"/>
    <col min="3" max="3" width="34.83203125" style="4" customWidth="1"/>
    <col min="4" max="4" width="0.1640625" style="5" customWidth="1"/>
    <col min="5" max="5" width="45.83203125" style="6" customWidth="1"/>
    <col min="6" max="6" width="18" style="24" customWidth="1"/>
    <col min="7" max="7" width="20.83203125" style="6" customWidth="1"/>
    <col min="8" max="9" width="16.83203125" style="7" customWidth="1"/>
    <col min="10" max="10" width="16.83203125" style="9" customWidth="1"/>
    <col min="11" max="12" width="16.83203125" style="1" customWidth="1"/>
    <col min="13" max="13" width="11.5" style="28"/>
    <col min="14" max="16384" width="11.5" style="1"/>
  </cols>
  <sheetData>
    <row r="1" spans="2:13" ht="25" customHeight="1" x14ac:dyDescent="0.2">
      <c r="F1" s="24" t="s">
        <v>72</v>
      </c>
    </row>
    <row r="5" spans="2:13" ht="25" customHeight="1" x14ac:dyDescent="0.2">
      <c r="B5" s="1"/>
      <c r="C5" s="1"/>
    </row>
    <row r="6" spans="2:13" ht="25" customHeight="1" x14ac:dyDescent="0.2">
      <c r="B6" s="23" t="s">
        <v>20</v>
      </c>
      <c r="C6" s="1"/>
    </row>
    <row r="7" spans="2:13" ht="25" customHeight="1" x14ac:dyDescent="0.2">
      <c r="B7" s="2" t="s">
        <v>19</v>
      </c>
      <c r="C7" s="10"/>
    </row>
    <row r="8" spans="2:13" ht="25" customHeight="1" x14ac:dyDescent="0.2">
      <c r="B8" s="2" t="s">
        <v>86</v>
      </c>
      <c r="C8" s="11"/>
    </row>
    <row r="9" spans="2:13" ht="25" customHeight="1" x14ac:dyDescent="0.2">
      <c r="B9" s="11"/>
      <c r="C9" s="11"/>
    </row>
    <row r="10" spans="2:13" s="29" customFormat="1" ht="37" customHeight="1" x14ac:dyDescent="0.2">
      <c r="B10" s="30" t="s">
        <v>6</v>
      </c>
      <c r="C10" s="31" t="s">
        <v>7</v>
      </c>
      <c r="D10" s="32"/>
      <c r="E10" s="31" t="s">
        <v>8</v>
      </c>
      <c r="F10" s="31" t="s">
        <v>15</v>
      </c>
      <c r="G10" s="33" t="s">
        <v>9</v>
      </c>
      <c r="H10" s="34" t="s">
        <v>10</v>
      </c>
      <c r="I10" s="34" t="s">
        <v>11</v>
      </c>
      <c r="J10" s="35" t="s">
        <v>12</v>
      </c>
      <c r="K10" s="36" t="s">
        <v>13</v>
      </c>
      <c r="L10" s="36" t="s">
        <v>14</v>
      </c>
      <c r="M10" s="36" t="s">
        <v>42</v>
      </c>
    </row>
    <row r="11" spans="2:13" ht="30" customHeight="1" x14ac:dyDescent="0.2">
      <c r="B11" s="12" t="s">
        <v>23</v>
      </c>
      <c r="C11" s="14" t="s">
        <v>24</v>
      </c>
      <c r="D11" s="15"/>
      <c r="E11" s="22" t="s">
        <v>41</v>
      </c>
      <c r="F11" s="25" t="s">
        <v>2</v>
      </c>
      <c r="G11" s="17">
        <v>235000</v>
      </c>
      <c r="H11" s="17">
        <v>43999.46</v>
      </c>
      <c r="I11" s="17">
        <v>6589.14</v>
      </c>
      <c r="J11" s="26">
        <f>G11*2.87%</f>
        <v>6744.5</v>
      </c>
      <c r="K11" s="27">
        <v>20091</v>
      </c>
      <c r="L11" s="27">
        <f t="shared" ref="L11:L19" si="0">G11-H11-I11-J11-K11</f>
        <v>157575.9</v>
      </c>
      <c r="M11" s="18" t="s">
        <v>0</v>
      </c>
    </row>
    <row r="12" spans="2:13" ht="31" customHeight="1" x14ac:dyDescent="0.2">
      <c r="B12" s="12" t="s">
        <v>25</v>
      </c>
      <c r="C12" s="14" t="s">
        <v>68</v>
      </c>
      <c r="D12" s="15"/>
      <c r="E12" s="22" t="s">
        <v>41</v>
      </c>
      <c r="F12" s="25" t="s">
        <v>2</v>
      </c>
      <c r="G12" s="17">
        <v>43000</v>
      </c>
      <c r="H12" s="17">
        <v>866.06</v>
      </c>
      <c r="I12" s="17">
        <v>1307.2</v>
      </c>
      <c r="J12" s="26">
        <f t="shared" ref="J12:J17" si="1">G12*2.87%</f>
        <v>1234.0999999999999</v>
      </c>
      <c r="K12" s="27">
        <v>425</v>
      </c>
      <c r="L12" s="27">
        <f t="shared" si="0"/>
        <v>39167.640000000007</v>
      </c>
      <c r="M12" s="18" t="s">
        <v>1</v>
      </c>
    </row>
    <row r="13" spans="2:13" ht="31" customHeight="1" x14ac:dyDescent="0.2">
      <c r="B13" s="12" t="s">
        <v>26</v>
      </c>
      <c r="C13" s="14" t="s">
        <v>67</v>
      </c>
      <c r="D13" s="15"/>
      <c r="E13" s="22" t="s">
        <v>41</v>
      </c>
      <c r="F13" s="25" t="s">
        <v>2</v>
      </c>
      <c r="G13" s="17">
        <v>43000</v>
      </c>
      <c r="H13" s="17">
        <v>608.74</v>
      </c>
      <c r="I13" s="17">
        <f t="shared" ref="I13:I19" si="2">G13*3.04%</f>
        <v>1307.2</v>
      </c>
      <c r="J13" s="26">
        <f t="shared" si="1"/>
        <v>1234.0999999999999</v>
      </c>
      <c r="K13" s="27">
        <v>4906.46</v>
      </c>
      <c r="L13" s="27">
        <f t="shared" si="0"/>
        <v>34943.500000000007</v>
      </c>
      <c r="M13" s="18" t="s">
        <v>1</v>
      </c>
    </row>
    <row r="14" spans="2:13" ht="30" customHeight="1" x14ac:dyDescent="0.2">
      <c r="B14" s="12" t="s">
        <v>28</v>
      </c>
      <c r="C14" s="14" t="s">
        <v>29</v>
      </c>
      <c r="D14" s="15"/>
      <c r="E14" s="22" t="s">
        <v>38</v>
      </c>
      <c r="F14" s="25" t="s">
        <v>2</v>
      </c>
      <c r="G14" s="17">
        <v>43000</v>
      </c>
      <c r="H14" s="17">
        <v>866.06</v>
      </c>
      <c r="I14" s="17">
        <f t="shared" si="2"/>
        <v>1307.2</v>
      </c>
      <c r="J14" s="26">
        <f t="shared" si="1"/>
        <v>1234.0999999999999</v>
      </c>
      <c r="K14" s="27">
        <v>12757.66</v>
      </c>
      <c r="L14" s="27">
        <f t="shared" si="0"/>
        <v>26834.980000000007</v>
      </c>
      <c r="M14" s="18" t="s">
        <v>0</v>
      </c>
    </row>
    <row r="15" spans="2:13" ht="30" customHeight="1" x14ac:dyDescent="0.2">
      <c r="B15" s="12" t="s">
        <v>30</v>
      </c>
      <c r="C15" s="14" t="s">
        <v>67</v>
      </c>
      <c r="D15" s="15"/>
      <c r="E15" s="22" t="s">
        <v>53</v>
      </c>
      <c r="F15" s="25" t="s">
        <v>2</v>
      </c>
      <c r="G15" s="17">
        <v>43000</v>
      </c>
      <c r="H15" s="17">
        <v>866.06</v>
      </c>
      <c r="I15" s="17">
        <f t="shared" si="2"/>
        <v>1307.2</v>
      </c>
      <c r="J15" s="26">
        <v>1234.0999999999999</v>
      </c>
      <c r="K15" s="27">
        <v>1981</v>
      </c>
      <c r="L15" s="27">
        <f t="shared" si="0"/>
        <v>37611.640000000007</v>
      </c>
      <c r="M15" s="18" t="s">
        <v>1</v>
      </c>
    </row>
    <row r="16" spans="2:13" ht="30" customHeight="1" x14ac:dyDescent="0.2">
      <c r="B16" s="12" t="s">
        <v>31</v>
      </c>
      <c r="C16" s="14" t="s">
        <v>34</v>
      </c>
      <c r="D16" s="15"/>
      <c r="E16" s="22" t="s">
        <v>40</v>
      </c>
      <c r="F16" s="25" t="s">
        <v>2</v>
      </c>
      <c r="G16" s="17">
        <v>24000</v>
      </c>
      <c r="H16" s="17">
        <v>0</v>
      </c>
      <c r="I16" s="17">
        <f t="shared" si="2"/>
        <v>729.6</v>
      </c>
      <c r="J16" s="26">
        <f t="shared" si="1"/>
        <v>688.8</v>
      </c>
      <c r="K16" s="27">
        <v>25</v>
      </c>
      <c r="L16" s="27">
        <f t="shared" si="0"/>
        <v>22556.600000000002</v>
      </c>
      <c r="M16" s="18" t="s">
        <v>0</v>
      </c>
    </row>
    <row r="17" spans="2:13" ht="31" customHeight="1" x14ac:dyDescent="0.2">
      <c r="B17" s="12" t="s">
        <v>32</v>
      </c>
      <c r="C17" s="14" t="s">
        <v>66</v>
      </c>
      <c r="D17" s="15"/>
      <c r="E17" s="22" t="s">
        <v>40</v>
      </c>
      <c r="F17" s="25" t="s">
        <v>2</v>
      </c>
      <c r="G17" s="17">
        <v>24000</v>
      </c>
      <c r="H17" s="17">
        <v>0</v>
      </c>
      <c r="I17" s="17">
        <f t="shared" si="2"/>
        <v>729.6</v>
      </c>
      <c r="J17" s="26">
        <f t="shared" si="1"/>
        <v>688.8</v>
      </c>
      <c r="K17" s="27">
        <v>1840.46</v>
      </c>
      <c r="L17" s="27">
        <f t="shared" si="0"/>
        <v>20741.140000000003</v>
      </c>
      <c r="M17" s="18" t="s">
        <v>0</v>
      </c>
    </row>
    <row r="18" spans="2:13" ht="25" customHeight="1" x14ac:dyDescent="0.2">
      <c r="B18" s="12" t="s">
        <v>36</v>
      </c>
      <c r="C18" s="14" t="s">
        <v>35</v>
      </c>
      <c r="D18" s="15"/>
      <c r="E18" s="22" t="s">
        <v>40</v>
      </c>
      <c r="F18" s="25" t="s">
        <v>2</v>
      </c>
      <c r="G18" s="17">
        <v>24000</v>
      </c>
      <c r="H18" s="17">
        <v>0</v>
      </c>
      <c r="I18" s="17">
        <f t="shared" si="2"/>
        <v>729.6</v>
      </c>
      <c r="J18" s="26">
        <f>G18*2.87%</f>
        <v>688.8</v>
      </c>
      <c r="K18" s="27">
        <v>4824.33</v>
      </c>
      <c r="L18" s="27">
        <f t="shared" si="0"/>
        <v>17757.270000000004</v>
      </c>
      <c r="M18" s="18" t="s">
        <v>1</v>
      </c>
    </row>
    <row r="19" spans="2:13" ht="25" customHeight="1" x14ac:dyDescent="0.2">
      <c r="B19" s="12" t="s">
        <v>56</v>
      </c>
      <c r="C19" s="14" t="s">
        <v>35</v>
      </c>
      <c r="D19" s="15"/>
      <c r="E19" s="22" t="s">
        <v>40</v>
      </c>
      <c r="F19" s="25" t="s">
        <v>2</v>
      </c>
      <c r="G19" s="17">
        <v>24000</v>
      </c>
      <c r="H19" s="17">
        <v>0</v>
      </c>
      <c r="I19" s="17">
        <f t="shared" si="2"/>
        <v>729.6</v>
      </c>
      <c r="J19" s="26">
        <f>G19*2.87%</f>
        <v>688.8</v>
      </c>
      <c r="K19" s="27">
        <v>25</v>
      </c>
      <c r="L19" s="27">
        <f t="shared" si="0"/>
        <v>22556.600000000002</v>
      </c>
      <c r="M19" s="18" t="s">
        <v>1</v>
      </c>
    </row>
    <row r="20" spans="2:13" s="42" customFormat="1" ht="25" customHeight="1" x14ac:dyDescent="0.2">
      <c r="B20" s="41" t="s">
        <v>43</v>
      </c>
      <c r="C20" s="43" t="s">
        <v>58</v>
      </c>
      <c r="D20" s="44"/>
      <c r="E20" s="45"/>
      <c r="F20" s="43"/>
      <c r="G20" s="46">
        <f t="shared" ref="G20:L20" si="3">SUM(G11:G19)</f>
        <v>503000</v>
      </c>
      <c r="H20" s="46">
        <f t="shared" si="3"/>
        <v>47206.37999999999</v>
      </c>
      <c r="I20" s="46">
        <f t="shared" si="3"/>
        <v>14736.340000000004</v>
      </c>
      <c r="J20" s="47">
        <f t="shared" si="3"/>
        <v>14436.099999999999</v>
      </c>
      <c r="K20" s="48">
        <f t="shared" si="3"/>
        <v>46875.909999999996</v>
      </c>
      <c r="L20" s="48">
        <f t="shared" si="3"/>
        <v>379745.27</v>
      </c>
      <c r="M20" s="49"/>
    </row>
    <row r="21" spans="2:13" ht="25" customHeight="1" x14ac:dyDescent="0.2">
      <c r="B21" s="19"/>
    </row>
    <row r="22" spans="2:13" ht="25" customHeight="1" x14ac:dyDescent="0.2">
      <c r="B22" s="19"/>
    </row>
    <row r="23" spans="2:13" ht="25" customHeight="1" x14ac:dyDescent="0.2">
      <c r="B23" s="50"/>
      <c r="H23" s="39"/>
      <c r="I23" s="39"/>
      <c r="J23" s="40"/>
      <c r="K23" s="39"/>
    </row>
    <row r="24" spans="2:13" ht="38" customHeight="1" x14ac:dyDescent="0.2">
      <c r="B24" s="51" t="s">
        <v>45</v>
      </c>
      <c r="G24" s="40"/>
      <c r="H24" s="39"/>
      <c r="I24" s="39"/>
      <c r="J24" s="40"/>
      <c r="K24" s="39"/>
    </row>
    <row r="25" spans="2:13" ht="25" customHeight="1" x14ac:dyDescent="0.2">
      <c r="G25" s="40"/>
      <c r="H25" s="39"/>
      <c r="I25" s="39"/>
      <c r="J25" s="40"/>
      <c r="K25" s="39"/>
    </row>
    <row r="26" spans="2:13" ht="25" customHeight="1" x14ac:dyDescent="0.2">
      <c r="G26" s="40"/>
      <c r="H26" s="39"/>
      <c r="I26" s="39"/>
      <c r="J26" s="40"/>
      <c r="K26" s="39"/>
    </row>
  </sheetData>
  <conditionalFormatting sqref="B11">
    <cfRule type="duplicateValues" dxfId="17" priority="5"/>
  </conditionalFormatting>
  <conditionalFormatting sqref="B12:B13">
    <cfRule type="duplicateValues" dxfId="16" priority="4"/>
  </conditionalFormatting>
  <conditionalFormatting sqref="B14">
    <cfRule type="duplicateValues" dxfId="15" priority="3"/>
  </conditionalFormatting>
  <conditionalFormatting sqref="B15:B17">
    <cfRule type="duplicateValues" dxfId="14" priority="2"/>
  </conditionalFormatting>
  <conditionalFormatting sqref="B18:B20">
    <cfRule type="duplicateValues" dxfId="13" priority="1"/>
  </conditionalFormatting>
  <conditionalFormatting sqref="B21:B1048576 B10 B1:B4">
    <cfRule type="duplicateValues" dxfId="12" priority="6"/>
  </conditionalFormatting>
  <pageMargins left="0.7" right="0.7" top="0.75" bottom="0.75" header="0.3" footer="0.3"/>
  <pageSetup paperSize="9" scale="47" orientation="landscape" horizontalDpi="0" verticalDpi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A204A-FFDB-3D44-8CB5-83797F6F0F0C}">
  <sheetPr>
    <pageSetUpPr fitToPage="1"/>
  </sheetPr>
  <dimension ref="B5:L27"/>
  <sheetViews>
    <sheetView zoomScale="173" workbookViewId="0">
      <selection activeCell="D9" sqref="D9"/>
    </sheetView>
  </sheetViews>
  <sheetFormatPr baseColWidth="10" defaultColWidth="11.5" defaultRowHeight="25" customHeight="1" x14ac:dyDescent="0.2"/>
  <cols>
    <col min="1" max="1" width="3.33203125" style="1" customWidth="1"/>
    <col min="2" max="2" width="39.1640625" style="3" customWidth="1"/>
    <col min="3" max="3" width="28" style="4" customWidth="1"/>
    <col min="4" max="4" width="50.1640625" style="6" customWidth="1"/>
    <col min="5" max="5" width="18" style="6" customWidth="1"/>
    <col min="6" max="6" width="20.83203125" style="6" customWidth="1"/>
    <col min="7" max="7" width="16.83203125" style="7" customWidth="1"/>
    <col min="8" max="8" width="16.83203125" style="8" customWidth="1"/>
    <col min="9" max="9" width="16.83203125" style="9" customWidth="1"/>
    <col min="10" max="11" width="16.83203125" style="1" customWidth="1"/>
    <col min="12" max="12" width="8.83203125" style="1" customWidth="1"/>
    <col min="13" max="16384" width="11.5" style="1"/>
  </cols>
  <sheetData>
    <row r="5" spans="2:12" ht="25" customHeight="1" x14ac:dyDescent="0.2">
      <c r="B5" s="1"/>
      <c r="C5" s="1"/>
    </row>
    <row r="6" spans="2:12" ht="25" customHeight="1" x14ac:dyDescent="0.2">
      <c r="B6" s="23" t="s">
        <v>20</v>
      </c>
      <c r="C6" s="1"/>
    </row>
    <row r="7" spans="2:12" ht="25" customHeight="1" x14ac:dyDescent="0.2">
      <c r="B7" s="2" t="s">
        <v>19</v>
      </c>
      <c r="C7" s="10"/>
    </row>
    <row r="8" spans="2:12" ht="25" customHeight="1" x14ac:dyDescent="0.2">
      <c r="B8" s="2" t="s">
        <v>87</v>
      </c>
      <c r="C8" s="11"/>
    </row>
    <row r="9" spans="2:12" ht="25" customHeight="1" x14ac:dyDescent="0.2">
      <c r="B9" s="11"/>
      <c r="C9" s="11"/>
    </row>
    <row r="10" spans="2:12" ht="37" customHeight="1" x14ac:dyDescent="0.2">
      <c r="B10" s="30" t="s">
        <v>6</v>
      </c>
      <c r="C10" s="31" t="s">
        <v>7</v>
      </c>
      <c r="D10" s="31" t="s">
        <v>8</v>
      </c>
      <c r="E10" s="31" t="s">
        <v>15</v>
      </c>
      <c r="F10" s="33" t="s">
        <v>9</v>
      </c>
      <c r="G10" s="34" t="s">
        <v>10</v>
      </c>
      <c r="H10" s="37" t="s">
        <v>11</v>
      </c>
      <c r="I10" s="35" t="s">
        <v>12</v>
      </c>
      <c r="J10" s="36" t="s">
        <v>13</v>
      </c>
      <c r="K10" s="36" t="s">
        <v>14</v>
      </c>
      <c r="L10" s="36" t="s">
        <v>3</v>
      </c>
    </row>
    <row r="11" spans="2:12" ht="25" customHeight="1" x14ac:dyDescent="0.2">
      <c r="B11" s="12" t="s">
        <v>5</v>
      </c>
      <c r="C11" s="14" t="s">
        <v>21</v>
      </c>
      <c r="D11" s="22" t="s">
        <v>40</v>
      </c>
      <c r="E11" s="16" t="s">
        <v>18</v>
      </c>
      <c r="F11" s="17">
        <v>135000</v>
      </c>
      <c r="G11" s="17">
        <v>20338.240000000002</v>
      </c>
      <c r="H11" s="17">
        <f>F11*3.04%</f>
        <v>4104</v>
      </c>
      <c r="I11" s="26">
        <f>F11*2.87%</f>
        <v>3874.5</v>
      </c>
      <c r="J11" s="27">
        <v>9541</v>
      </c>
      <c r="K11" s="27">
        <f>F11-G11-H11-I11-J11</f>
        <v>97142.26</v>
      </c>
      <c r="L11" s="13" t="s">
        <v>1</v>
      </c>
    </row>
    <row r="12" spans="2:12" ht="25" customHeight="1" x14ac:dyDescent="0.2">
      <c r="B12" s="12" t="s">
        <v>4</v>
      </c>
      <c r="C12" s="14" t="s">
        <v>21</v>
      </c>
      <c r="D12" s="22" t="s">
        <v>53</v>
      </c>
      <c r="E12" s="16" t="s">
        <v>18</v>
      </c>
      <c r="F12" s="17">
        <v>135000</v>
      </c>
      <c r="G12" s="17">
        <v>20338.240000000002</v>
      </c>
      <c r="H12" s="17">
        <f t="shared" ref="H12:H19" si="0">F12*3.04%</f>
        <v>4104</v>
      </c>
      <c r="I12" s="26">
        <f t="shared" ref="I12:I19" si="1">F12*2.87%</f>
        <v>3874.5</v>
      </c>
      <c r="J12" s="27">
        <v>9591</v>
      </c>
      <c r="K12" s="27">
        <f t="shared" ref="K12:K19" si="2">F12-G12-H12-I12-J12</f>
        <v>97092.26</v>
      </c>
      <c r="L12" s="13" t="s">
        <v>0</v>
      </c>
    </row>
    <row r="13" spans="2:12" ht="25" customHeight="1" x14ac:dyDescent="0.2">
      <c r="B13" s="12" t="s">
        <v>16</v>
      </c>
      <c r="C13" s="14" t="s">
        <v>70</v>
      </c>
      <c r="D13" s="22" t="s">
        <v>40</v>
      </c>
      <c r="E13" s="16" t="s">
        <v>18</v>
      </c>
      <c r="F13" s="17">
        <v>43000</v>
      </c>
      <c r="G13" s="17">
        <v>608.74</v>
      </c>
      <c r="H13" s="17">
        <f>F13*3.04%</f>
        <v>1307.2</v>
      </c>
      <c r="I13" s="26">
        <f t="shared" si="1"/>
        <v>1234.0999999999999</v>
      </c>
      <c r="J13" s="27">
        <v>7939.79</v>
      </c>
      <c r="K13" s="27">
        <f t="shared" si="2"/>
        <v>31910.170000000006</v>
      </c>
      <c r="L13" s="13" t="s">
        <v>1</v>
      </c>
    </row>
    <row r="14" spans="2:12" ht="25" customHeight="1" x14ac:dyDescent="0.2">
      <c r="B14" s="12" t="s">
        <v>17</v>
      </c>
      <c r="C14" s="14" t="s">
        <v>74</v>
      </c>
      <c r="D14" s="22" t="s">
        <v>39</v>
      </c>
      <c r="E14" s="16" t="s">
        <v>18</v>
      </c>
      <c r="F14" s="17">
        <v>50000</v>
      </c>
      <c r="G14" s="17">
        <v>1854</v>
      </c>
      <c r="H14" s="17">
        <f t="shared" si="0"/>
        <v>1520</v>
      </c>
      <c r="I14" s="26">
        <f t="shared" si="1"/>
        <v>1435</v>
      </c>
      <c r="J14" s="27">
        <v>3591</v>
      </c>
      <c r="K14" s="27">
        <f t="shared" si="2"/>
        <v>41600</v>
      </c>
      <c r="L14" s="13" t="s">
        <v>1</v>
      </c>
    </row>
    <row r="15" spans="2:12" ht="25" customHeight="1" x14ac:dyDescent="0.2">
      <c r="B15" s="12" t="s">
        <v>46</v>
      </c>
      <c r="C15" s="14" t="s">
        <v>47</v>
      </c>
      <c r="D15" s="22" t="s">
        <v>40</v>
      </c>
      <c r="E15" s="16" t="s">
        <v>18</v>
      </c>
      <c r="F15" s="17">
        <v>43000</v>
      </c>
      <c r="G15" s="17">
        <v>866.06</v>
      </c>
      <c r="H15" s="17">
        <v>1307.2</v>
      </c>
      <c r="I15" s="26">
        <f t="shared" si="1"/>
        <v>1234.0999999999999</v>
      </c>
      <c r="J15" s="27">
        <v>7091</v>
      </c>
      <c r="K15" s="27">
        <f t="shared" si="2"/>
        <v>32501.640000000007</v>
      </c>
      <c r="L15" s="13" t="s">
        <v>1</v>
      </c>
    </row>
    <row r="16" spans="2:12" ht="25" customHeight="1" x14ac:dyDescent="0.2">
      <c r="B16" s="12" t="s">
        <v>48</v>
      </c>
      <c r="C16" s="14" t="s">
        <v>75</v>
      </c>
      <c r="D16" s="22" t="s">
        <v>50</v>
      </c>
      <c r="E16" s="16" t="s">
        <v>18</v>
      </c>
      <c r="F16" s="17">
        <v>43000</v>
      </c>
      <c r="G16" s="17">
        <v>866.06</v>
      </c>
      <c r="H16" s="17">
        <f t="shared" si="0"/>
        <v>1307.2</v>
      </c>
      <c r="I16" s="26">
        <f t="shared" si="1"/>
        <v>1234.0999999999999</v>
      </c>
      <c r="J16" s="27">
        <v>4714.33</v>
      </c>
      <c r="K16" s="27">
        <f t="shared" si="2"/>
        <v>34878.310000000005</v>
      </c>
      <c r="L16" s="13" t="s">
        <v>1</v>
      </c>
    </row>
    <row r="17" spans="2:12" ht="25" customHeight="1" x14ac:dyDescent="0.2">
      <c r="B17" s="12" t="s">
        <v>59</v>
      </c>
      <c r="C17" s="14" t="s">
        <v>60</v>
      </c>
      <c r="D17" s="22" t="s">
        <v>40</v>
      </c>
      <c r="E17" s="16" t="s">
        <v>18</v>
      </c>
      <c r="F17" s="17">
        <v>43000</v>
      </c>
      <c r="G17" s="17">
        <v>866.06</v>
      </c>
      <c r="H17" s="17">
        <f t="shared" si="0"/>
        <v>1307.2</v>
      </c>
      <c r="I17" s="26">
        <f t="shared" si="1"/>
        <v>1234.0999999999999</v>
      </c>
      <c r="J17" s="27">
        <v>5091</v>
      </c>
      <c r="K17" s="27">
        <f t="shared" si="2"/>
        <v>34501.640000000007</v>
      </c>
      <c r="L17" s="13" t="s">
        <v>1</v>
      </c>
    </row>
    <row r="18" spans="2:12" ht="25" customHeight="1" x14ac:dyDescent="0.2">
      <c r="B18" s="12" t="s">
        <v>61</v>
      </c>
      <c r="C18" s="14" t="s">
        <v>60</v>
      </c>
      <c r="D18" s="22" t="s">
        <v>38</v>
      </c>
      <c r="E18" s="16" t="s">
        <v>18</v>
      </c>
      <c r="F18" s="17">
        <v>43000</v>
      </c>
      <c r="G18" s="17">
        <v>866.06</v>
      </c>
      <c r="H18" s="17">
        <f t="shared" si="0"/>
        <v>1307.2</v>
      </c>
      <c r="I18" s="26">
        <f t="shared" si="1"/>
        <v>1234.0999999999999</v>
      </c>
      <c r="J18" s="27">
        <v>3811</v>
      </c>
      <c r="K18" s="27">
        <f t="shared" si="2"/>
        <v>35781.640000000007</v>
      </c>
      <c r="L18" s="13" t="s">
        <v>1</v>
      </c>
    </row>
    <row r="19" spans="2:12" ht="25" customHeight="1" x14ac:dyDescent="0.2">
      <c r="B19" s="12" t="s">
        <v>51</v>
      </c>
      <c r="C19" s="14" t="s">
        <v>76</v>
      </c>
      <c r="D19" s="22" t="s">
        <v>50</v>
      </c>
      <c r="E19" s="16" t="s">
        <v>18</v>
      </c>
      <c r="F19" s="17">
        <v>43000</v>
      </c>
      <c r="G19" s="17">
        <v>866.06</v>
      </c>
      <c r="H19" s="17">
        <f t="shared" si="0"/>
        <v>1307.2</v>
      </c>
      <c r="I19" s="26">
        <f t="shared" si="1"/>
        <v>1234.0999999999999</v>
      </c>
      <c r="J19" s="27">
        <v>25</v>
      </c>
      <c r="K19" s="27">
        <f t="shared" si="2"/>
        <v>39567.640000000007</v>
      </c>
      <c r="L19" s="13" t="s">
        <v>1</v>
      </c>
    </row>
    <row r="20" spans="2:12" ht="25" customHeight="1" x14ac:dyDescent="0.2">
      <c r="B20" s="12" t="s">
        <v>80</v>
      </c>
      <c r="C20" s="14" t="s">
        <v>21</v>
      </c>
      <c r="D20" s="22" t="s">
        <v>81</v>
      </c>
      <c r="E20" s="16" t="s">
        <v>18</v>
      </c>
      <c r="F20" s="17">
        <v>135000</v>
      </c>
      <c r="G20" s="17">
        <v>20338.240000000002</v>
      </c>
      <c r="H20" s="17">
        <f>F20*3.04%</f>
        <v>4104</v>
      </c>
      <c r="I20" s="26">
        <f>F20*2.87%</f>
        <v>3874.5</v>
      </c>
      <c r="J20" s="27">
        <v>10648.52</v>
      </c>
      <c r="K20" s="27">
        <f>F20-G20-H20-I20-J20</f>
        <v>96034.739999999991</v>
      </c>
      <c r="L20" s="13" t="s">
        <v>0</v>
      </c>
    </row>
    <row r="21" spans="2:12" s="42" customFormat="1" ht="25" customHeight="1" x14ac:dyDescent="0.2">
      <c r="B21" s="52" t="s">
        <v>43</v>
      </c>
      <c r="C21" s="53" t="s">
        <v>73</v>
      </c>
      <c r="D21" s="54"/>
      <c r="E21" s="53"/>
      <c r="F21" s="48">
        <f>SUM(F11:F20)</f>
        <v>713000</v>
      </c>
      <c r="G21" s="48">
        <f t="shared" ref="G21:I21" si="3">SUM(G11:G20)</f>
        <v>67807.759999999995</v>
      </c>
      <c r="H21" s="48">
        <f t="shared" si="3"/>
        <v>21675.200000000004</v>
      </c>
      <c r="I21" s="48">
        <f t="shared" si="3"/>
        <v>20463.100000000002</v>
      </c>
      <c r="J21" s="48">
        <f>SUM(J11:J20)</f>
        <v>62043.64</v>
      </c>
      <c r="K21" s="48">
        <f t="shared" ref="K21" si="4">SUM(K11:K20)</f>
        <v>541010.30000000005</v>
      </c>
      <c r="L21" s="49"/>
    </row>
    <row r="22" spans="2:12" ht="25" customHeight="1" x14ac:dyDescent="0.2">
      <c r="B22" s="19"/>
      <c r="C22" s="20"/>
      <c r="D22" s="20"/>
      <c r="E22" s="20"/>
      <c r="F22" s="20"/>
      <c r="G22" s="21"/>
      <c r="H22" s="19"/>
      <c r="I22" s="20"/>
    </row>
    <row r="23" spans="2:12" ht="25" customHeight="1" x14ac:dyDescent="0.2">
      <c r="B23" s="19"/>
      <c r="C23" s="20"/>
      <c r="D23" s="20"/>
      <c r="E23" s="20"/>
      <c r="F23" s="20"/>
      <c r="G23" s="21"/>
      <c r="H23" s="19"/>
      <c r="I23" s="20"/>
    </row>
    <row r="24" spans="2:12" ht="25" customHeight="1" x14ac:dyDescent="0.2">
      <c r="B24" s="50"/>
      <c r="F24" s="38"/>
    </row>
    <row r="25" spans="2:12" ht="38" customHeight="1" x14ac:dyDescent="0.2">
      <c r="B25" s="51" t="s">
        <v>44</v>
      </c>
      <c r="G25" s="39"/>
    </row>
    <row r="26" spans="2:12" ht="25" customHeight="1" x14ac:dyDescent="0.2">
      <c r="B26" s="19"/>
      <c r="H26" s="39"/>
    </row>
    <row r="27" spans="2:12" ht="25" customHeight="1" x14ac:dyDescent="0.2">
      <c r="B27" s="19"/>
    </row>
  </sheetData>
  <conditionalFormatting sqref="B20">
    <cfRule type="duplicateValues" dxfId="11" priority="1"/>
  </conditionalFormatting>
  <conditionalFormatting sqref="B24:B25">
    <cfRule type="duplicateValues" dxfId="10" priority="2"/>
  </conditionalFormatting>
  <conditionalFormatting sqref="B26:B1048576 B10:B19 B1:B4 B21:B23">
    <cfRule type="duplicateValues" dxfId="9" priority="3"/>
  </conditionalFormatting>
  <dataValidations count="1">
    <dataValidation type="list" allowBlank="1" showInputMessage="1" showErrorMessage="1" sqref="L11:L20" xr:uid="{5C5C141C-91A6-CA46-9674-B9780DC20879}">
      <formula1>#REF!</formula1>
    </dataValidation>
  </dataValidations>
  <pageMargins left="0.7" right="0.7" top="0.75" bottom="0.75" header="0.3" footer="0.3"/>
  <pageSetup paperSize="9" scale="48" orientation="landscape" horizontalDpi="0" verticalDpi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3EB10-C74F-DF4A-BCD7-0DF092D18564}">
  <sheetPr>
    <pageSetUpPr fitToPage="1"/>
  </sheetPr>
  <dimension ref="B1:M26"/>
  <sheetViews>
    <sheetView topLeftCell="A2" zoomScale="150" workbookViewId="0">
      <selection activeCell="E7" sqref="E7"/>
    </sheetView>
  </sheetViews>
  <sheetFormatPr baseColWidth="10" defaultColWidth="11.5" defaultRowHeight="25" customHeight="1" x14ac:dyDescent="0.2"/>
  <cols>
    <col min="1" max="1" width="3.33203125" style="1" customWidth="1"/>
    <col min="2" max="2" width="39.1640625" style="3" customWidth="1"/>
    <col min="3" max="3" width="34.83203125" style="4" customWidth="1"/>
    <col min="4" max="4" width="0.1640625" style="5" customWidth="1"/>
    <col min="5" max="5" width="45.83203125" style="6" customWidth="1"/>
    <col min="6" max="6" width="18" style="24" customWidth="1"/>
    <col min="7" max="7" width="20.83203125" style="6" customWidth="1"/>
    <col min="8" max="9" width="16.83203125" style="7" customWidth="1"/>
    <col min="10" max="10" width="16.83203125" style="9" customWidth="1"/>
    <col min="11" max="12" width="16.83203125" style="1" customWidth="1"/>
    <col min="13" max="13" width="11.5" style="28"/>
    <col min="14" max="16384" width="11.5" style="1"/>
  </cols>
  <sheetData>
    <row r="1" spans="2:13" ht="25" customHeight="1" x14ac:dyDescent="0.2">
      <c r="F1" s="24" t="s">
        <v>72</v>
      </c>
    </row>
    <row r="5" spans="2:13" ht="25" customHeight="1" x14ac:dyDescent="0.2">
      <c r="B5" s="1"/>
      <c r="C5" s="1"/>
    </row>
    <row r="6" spans="2:13" ht="25" customHeight="1" x14ac:dyDescent="0.2">
      <c r="B6" s="23" t="s">
        <v>20</v>
      </c>
      <c r="C6" s="1"/>
    </row>
    <row r="7" spans="2:13" ht="25" customHeight="1" x14ac:dyDescent="0.2">
      <c r="B7" s="2" t="s">
        <v>19</v>
      </c>
      <c r="C7" s="10"/>
    </row>
    <row r="8" spans="2:13" ht="25" customHeight="1" x14ac:dyDescent="0.2">
      <c r="B8" s="2" t="s">
        <v>89</v>
      </c>
      <c r="C8" s="11"/>
    </row>
    <row r="9" spans="2:13" ht="25" customHeight="1" x14ac:dyDescent="0.2">
      <c r="B9" s="11"/>
      <c r="C9" s="11"/>
    </row>
    <row r="10" spans="2:13" s="29" customFormat="1" ht="37" customHeight="1" x14ac:dyDescent="0.2">
      <c r="B10" s="30" t="s">
        <v>6</v>
      </c>
      <c r="C10" s="31" t="s">
        <v>7</v>
      </c>
      <c r="D10" s="32"/>
      <c r="E10" s="31" t="s">
        <v>8</v>
      </c>
      <c r="F10" s="31" t="s">
        <v>15</v>
      </c>
      <c r="G10" s="33" t="s">
        <v>9</v>
      </c>
      <c r="H10" s="34" t="s">
        <v>10</v>
      </c>
      <c r="I10" s="34" t="s">
        <v>11</v>
      </c>
      <c r="J10" s="35" t="s">
        <v>12</v>
      </c>
      <c r="K10" s="36" t="s">
        <v>13</v>
      </c>
      <c r="L10" s="36" t="s">
        <v>14</v>
      </c>
      <c r="M10" s="36" t="s">
        <v>42</v>
      </c>
    </row>
    <row r="11" spans="2:13" ht="30" customHeight="1" x14ac:dyDescent="0.2">
      <c r="B11" s="12" t="s">
        <v>23</v>
      </c>
      <c r="C11" s="14" t="s">
        <v>24</v>
      </c>
      <c r="D11" s="15"/>
      <c r="E11" s="22" t="s">
        <v>41</v>
      </c>
      <c r="F11" s="25" t="s">
        <v>2</v>
      </c>
      <c r="G11" s="17">
        <v>235000</v>
      </c>
      <c r="H11" s="17">
        <v>43999.46</v>
      </c>
      <c r="I11" s="17">
        <v>6589.14</v>
      </c>
      <c r="J11" s="26">
        <f>G11*2.87%</f>
        <v>6744.5</v>
      </c>
      <c r="K11" s="27">
        <v>20091</v>
      </c>
      <c r="L11" s="27">
        <f t="shared" ref="L11:L19" si="0">G11-H11-I11-J11-K11</f>
        <v>157575.9</v>
      </c>
      <c r="M11" s="18" t="s">
        <v>0</v>
      </c>
    </row>
    <row r="12" spans="2:13" ht="31" customHeight="1" x14ac:dyDescent="0.2">
      <c r="B12" s="12" t="s">
        <v>25</v>
      </c>
      <c r="C12" s="14" t="s">
        <v>68</v>
      </c>
      <c r="D12" s="15"/>
      <c r="E12" s="22" t="s">
        <v>41</v>
      </c>
      <c r="F12" s="25" t="s">
        <v>2</v>
      </c>
      <c r="G12" s="17">
        <v>43000</v>
      </c>
      <c r="H12" s="17">
        <v>866.06</v>
      </c>
      <c r="I12" s="17">
        <v>1307.2</v>
      </c>
      <c r="J12" s="26">
        <f t="shared" ref="J12:J17" si="1">G12*2.87%</f>
        <v>1234.0999999999999</v>
      </c>
      <c r="K12" s="27">
        <v>125</v>
      </c>
      <c r="L12" s="27">
        <f t="shared" si="0"/>
        <v>39467.640000000007</v>
      </c>
      <c r="M12" s="18" t="s">
        <v>1</v>
      </c>
    </row>
    <row r="13" spans="2:13" ht="31" customHeight="1" x14ac:dyDescent="0.2">
      <c r="B13" s="12" t="s">
        <v>26</v>
      </c>
      <c r="C13" s="14" t="s">
        <v>67</v>
      </c>
      <c r="D13" s="15"/>
      <c r="E13" s="22" t="s">
        <v>41</v>
      </c>
      <c r="F13" s="25" t="s">
        <v>2</v>
      </c>
      <c r="G13" s="17">
        <v>43000</v>
      </c>
      <c r="H13" s="17">
        <v>608.74</v>
      </c>
      <c r="I13" s="17">
        <f t="shared" ref="I13:I19" si="2">G13*3.04%</f>
        <v>1307.2</v>
      </c>
      <c r="J13" s="26">
        <f t="shared" si="1"/>
        <v>1234.0999999999999</v>
      </c>
      <c r="K13" s="27">
        <v>4906.46</v>
      </c>
      <c r="L13" s="27">
        <f t="shared" si="0"/>
        <v>34943.500000000007</v>
      </c>
      <c r="M13" s="18" t="s">
        <v>1</v>
      </c>
    </row>
    <row r="14" spans="2:13" ht="30" customHeight="1" x14ac:dyDescent="0.2">
      <c r="B14" s="12" t="s">
        <v>28</v>
      </c>
      <c r="C14" s="14" t="s">
        <v>29</v>
      </c>
      <c r="D14" s="15"/>
      <c r="E14" s="22" t="s">
        <v>38</v>
      </c>
      <c r="F14" s="25" t="s">
        <v>2</v>
      </c>
      <c r="G14" s="17">
        <v>43000</v>
      </c>
      <c r="H14" s="17">
        <v>866.06</v>
      </c>
      <c r="I14" s="17">
        <f t="shared" si="2"/>
        <v>1307.2</v>
      </c>
      <c r="J14" s="26">
        <f t="shared" si="1"/>
        <v>1234.0999999999999</v>
      </c>
      <c r="K14" s="27">
        <v>12757.66</v>
      </c>
      <c r="L14" s="27">
        <f t="shared" si="0"/>
        <v>26834.980000000007</v>
      </c>
      <c r="M14" s="18" t="s">
        <v>0</v>
      </c>
    </row>
    <row r="15" spans="2:13" ht="30" customHeight="1" x14ac:dyDescent="0.2">
      <c r="B15" s="12" t="s">
        <v>30</v>
      </c>
      <c r="C15" s="14" t="s">
        <v>67</v>
      </c>
      <c r="D15" s="15"/>
      <c r="E15" s="22" t="s">
        <v>53</v>
      </c>
      <c r="F15" s="25" t="s">
        <v>2</v>
      </c>
      <c r="G15" s="17">
        <v>43000</v>
      </c>
      <c r="H15" s="17">
        <v>866.06</v>
      </c>
      <c r="I15" s="17">
        <f t="shared" si="2"/>
        <v>1307.2</v>
      </c>
      <c r="J15" s="26">
        <v>1234.0999999999999</v>
      </c>
      <c r="K15" s="27">
        <v>1981</v>
      </c>
      <c r="L15" s="27">
        <f t="shared" si="0"/>
        <v>37611.640000000007</v>
      </c>
      <c r="M15" s="18" t="s">
        <v>1</v>
      </c>
    </row>
    <row r="16" spans="2:13" ht="30" customHeight="1" x14ac:dyDescent="0.2">
      <c r="B16" s="12" t="s">
        <v>31</v>
      </c>
      <c r="C16" s="14" t="s">
        <v>34</v>
      </c>
      <c r="D16" s="15"/>
      <c r="E16" s="22" t="s">
        <v>40</v>
      </c>
      <c r="F16" s="25" t="s">
        <v>2</v>
      </c>
      <c r="G16" s="17">
        <v>24000</v>
      </c>
      <c r="H16" s="17">
        <v>0</v>
      </c>
      <c r="I16" s="17">
        <f t="shared" si="2"/>
        <v>729.6</v>
      </c>
      <c r="J16" s="26">
        <f t="shared" si="1"/>
        <v>688.8</v>
      </c>
      <c r="K16" s="27">
        <v>1771</v>
      </c>
      <c r="L16" s="27">
        <f t="shared" si="0"/>
        <v>20810.600000000002</v>
      </c>
      <c r="M16" s="18" t="s">
        <v>0</v>
      </c>
    </row>
    <row r="17" spans="2:13" ht="31" customHeight="1" x14ac:dyDescent="0.2">
      <c r="B17" s="12" t="s">
        <v>32</v>
      </c>
      <c r="C17" s="14" t="s">
        <v>66</v>
      </c>
      <c r="D17" s="15"/>
      <c r="E17" s="22" t="s">
        <v>40</v>
      </c>
      <c r="F17" s="25" t="s">
        <v>2</v>
      </c>
      <c r="G17" s="17">
        <v>24000</v>
      </c>
      <c r="H17" s="17">
        <v>0</v>
      </c>
      <c r="I17" s="17">
        <f t="shared" si="2"/>
        <v>729.6</v>
      </c>
      <c r="J17" s="26">
        <f t="shared" si="1"/>
        <v>688.8</v>
      </c>
      <c r="K17" s="27">
        <v>3906.46</v>
      </c>
      <c r="L17" s="27">
        <f t="shared" si="0"/>
        <v>18675.140000000003</v>
      </c>
      <c r="M17" s="18" t="s">
        <v>0</v>
      </c>
    </row>
    <row r="18" spans="2:13" ht="25" customHeight="1" x14ac:dyDescent="0.2">
      <c r="B18" s="12" t="s">
        <v>36</v>
      </c>
      <c r="C18" s="14" t="s">
        <v>35</v>
      </c>
      <c r="D18" s="15"/>
      <c r="E18" s="22" t="s">
        <v>40</v>
      </c>
      <c r="F18" s="25" t="s">
        <v>2</v>
      </c>
      <c r="G18" s="17">
        <v>24000</v>
      </c>
      <c r="H18" s="17">
        <v>0</v>
      </c>
      <c r="I18" s="17">
        <f t="shared" si="2"/>
        <v>729.6</v>
      </c>
      <c r="J18" s="26">
        <f>G18*2.87%</f>
        <v>688.8</v>
      </c>
      <c r="K18" s="27">
        <v>4924.33</v>
      </c>
      <c r="L18" s="27">
        <f t="shared" si="0"/>
        <v>17657.270000000004</v>
      </c>
      <c r="M18" s="18" t="s">
        <v>1</v>
      </c>
    </row>
    <row r="19" spans="2:13" ht="25" customHeight="1" x14ac:dyDescent="0.2">
      <c r="B19" s="12" t="s">
        <v>56</v>
      </c>
      <c r="C19" s="14" t="s">
        <v>35</v>
      </c>
      <c r="D19" s="15"/>
      <c r="E19" s="22" t="s">
        <v>40</v>
      </c>
      <c r="F19" s="25" t="s">
        <v>2</v>
      </c>
      <c r="G19" s="17">
        <v>24000</v>
      </c>
      <c r="H19" s="17">
        <v>0</v>
      </c>
      <c r="I19" s="17">
        <f t="shared" si="2"/>
        <v>729.6</v>
      </c>
      <c r="J19" s="26">
        <f>G19*2.87%</f>
        <v>688.8</v>
      </c>
      <c r="K19" s="27">
        <v>3191</v>
      </c>
      <c r="L19" s="27">
        <f t="shared" si="0"/>
        <v>19390.600000000002</v>
      </c>
      <c r="M19" s="18" t="s">
        <v>1</v>
      </c>
    </row>
    <row r="20" spans="2:13" s="42" customFormat="1" ht="25" customHeight="1" x14ac:dyDescent="0.2">
      <c r="B20" s="41" t="s">
        <v>43</v>
      </c>
      <c r="C20" s="43" t="s">
        <v>58</v>
      </c>
      <c r="D20" s="44"/>
      <c r="E20" s="45"/>
      <c r="F20" s="43"/>
      <c r="G20" s="46">
        <f t="shared" ref="G20:L20" si="3">SUM(G11:G19)</f>
        <v>503000</v>
      </c>
      <c r="H20" s="46">
        <f t="shared" si="3"/>
        <v>47206.37999999999</v>
      </c>
      <c r="I20" s="46">
        <f t="shared" si="3"/>
        <v>14736.340000000004</v>
      </c>
      <c r="J20" s="47">
        <f t="shared" si="3"/>
        <v>14436.099999999999</v>
      </c>
      <c r="K20" s="48">
        <f t="shared" si="3"/>
        <v>53653.909999999996</v>
      </c>
      <c r="L20" s="48">
        <f t="shared" si="3"/>
        <v>372967.27</v>
      </c>
      <c r="M20" s="49"/>
    </row>
    <row r="21" spans="2:13" ht="25" customHeight="1" x14ac:dyDescent="0.2">
      <c r="B21" s="19"/>
    </row>
    <row r="22" spans="2:13" ht="25" customHeight="1" x14ac:dyDescent="0.2">
      <c r="B22" s="19"/>
    </row>
    <row r="23" spans="2:13" ht="25" customHeight="1" x14ac:dyDescent="0.2">
      <c r="B23" s="50"/>
      <c r="H23" s="39"/>
      <c r="I23" s="39"/>
      <c r="J23" s="40"/>
      <c r="K23" s="39"/>
    </row>
    <row r="24" spans="2:13" ht="38" customHeight="1" x14ac:dyDescent="0.2">
      <c r="B24" s="51" t="s">
        <v>45</v>
      </c>
      <c r="G24" s="40"/>
      <c r="H24" s="39"/>
      <c r="I24" s="39"/>
      <c r="J24" s="40"/>
      <c r="K24" s="39"/>
    </row>
    <row r="25" spans="2:13" ht="25" customHeight="1" x14ac:dyDescent="0.2">
      <c r="G25" s="40"/>
      <c r="H25" s="39"/>
      <c r="I25" s="39"/>
      <c r="J25" s="40"/>
      <c r="K25" s="39"/>
    </row>
    <row r="26" spans="2:13" ht="25" customHeight="1" x14ac:dyDescent="0.2">
      <c r="G26" s="40"/>
      <c r="H26" s="39"/>
      <c r="I26" s="39"/>
      <c r="J26" s="40"/>
      <c r="K26" s="39"/>
    </row>
  </sheetData>
  <conditionalFormatting sqref="B11">
    <cfRule type="duplicateValues" dxfId="8" priority="5"/>
  </conditionalFormatting>
  <conditionalFormatting sqref="B12:B13">
    <cfRule type="duplicateValues" dxfId="7" priority="4"/>
  </conditionalFormatting>
  <conditionalFormatting sqref="B14">
    <cfRule type="duplicateValues" dxfId="6" priority="3"/>
  </conditionalFormatting>
  <conditionalFormatting sqref="B15:B17">
    <cfRule type="duplicateValues" dxfId="5" priority="2"/>
  </conditionalFormatting>
  <conditionalFormatting sqref="B18:B20">
    <cfRule type="duplicateValues" dxfId="4" priority="1"/>
  </conditionalFormatting>
  <conditionalFormatting sqref="B21:B1048576 B10 B1:B4">
    <cfRule type="duplicateValues" dxfId="3" priority="6"/>
  </conditionalFormatting>
  <pageMargins left="0.7" right="0.7" top="0.75" bottom="0.75" header="0.3" footer="0.3"/>
  <pageSetup paperSize="9" scale="47" orientation="landscape" horizontalDpi="0" verticalDpi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45C17-C3DF-2C4F-85EC-C25B67109017}">
  <sheetPr>
    <pageSetUpPr fitToPage="1"/>
  </sheetPr>
  <dimension ref="B5:L27"/>
  <sheetViews>
    <sheetView workbookViewId="0">
      <selection activeCell="B8" sqref="B8"/>
    </sheetView>
  </sheetViews>
  <sheetFormatPr baseColWidth="10" defaultColWidth="11.5" defaultRowHeight="25" customHeight="1" x14ac:dyDescent="0.2"/>
  <cols>
    <col min="1" max="1" width="3.33203125" style="1" customWidth="1"/>
    <col min="2" max="2" width="39.1640625" style="3" customWidth="1"/>
    <col min="3" max="3" width="28" style="4" customWidth="1"/>
    <col min="4" max="4" width="50.1640625" style="6" customWidth="1"/>
    <col min="5" max="5" width="18" style="6" customWidth="1"/>
    <col min="6" max="6" width="20.83203125" style="6" customWidth="1"/>
    <col min="7" max="7" width="16.83203125" style="7" customWidth="1"/>
    <col min="8" max="8" width="16.83203125" style="8" customWidth="1"/>
    <col min="9" max="9" width="16.83203125" style="9" customWidth="1"/>
    <col min="10" max="11" width="16.83203125" style="1" customWidth="1"/>
    <col min="12" max="12" width="8.83203125" style="1" customWidth="1"/>
    <col min="13" max="16384" width="11.5" style="1"/>
  </cols>
  <sheetData>
    <row r="5" spans="2:12" ht="25" customHeight="1" x14ac:dyDescent="0.2">
      <c r="B5" s="1"/>
      <c r="C5" s="1"/>
    </row>
    <row r="6" spans="2:12" ht="25" customHeight="1" x14ac:dyDescent="0.2">
      <c r="B6" s="23" t="s">
        <v>20</v>
      </c>
      <c r="C6" s="1"/>
    </row>
    <row r="7" spans="2:12" ht="25" customHeight="1" x14ac:dyDescent="0.2">
      <c r="B7" s="2" t="s">
        <v>19</v>
      </c>
      <c r="C7" s="10"/>
    </row>
    <row r="8" spans="2:12" ht="25" customHeight="1" x14ac:dyDescent="0.2">
      <c r="B8" s="2" t="s">
        <v>88</v>
      </c>
      <c r="C8" s="11"/>
    </row>
    <row r="9" spans="2:12" ht="25" customHeight="1" x14ac:dyDescent="0.2">
      <c r="B9" s="11"/>
      <c r="C9" s="11"/>
    </row>
    <row r="10" spans="2:12" ht="37" customHeight="1" x14ac:dyDescent="0.2">
      <c r="B10" s="30" t="s">
        <v>6</v>
      </c>
      <c r="C10" s="31" t="s">
        <v>7</v>
      </c>
      <c r="D10" s="31" t="s">
        <v>8</v>
      </c>
      <c r="E10" s="31" t="s">
        <v>15</v>
      </c>
      <c r="F10" s="33" t="s">
        <v>9</v>
      </c>
      <c r="G10" s="34" t="s">
        <v>10</v>
      </c>
      <c r="H10" s="37" t="s">
        <v>11</v>
      </c>
      <c r="I10" s="35" t="s">
        <v>12</v>
      </c>
      <c r="J10" s="36" t="s">
        <v>13</v>
      </c>
      <c r="K10" s="36" t="s">
        <v>14</v>
      </c>
      <c r="L10" s="36" t="s">
        <v>3</v>
      </c>
    </row>
    <row r="11" spans="2:12" ht="25" customHeight="1" x14ac:dyDescent="0.2">
      <c r="B11" s="12" t="s">
        <v>5</v>
      </c>
      <c r="C11" s="14" t="s">
        <v>21</v>
      </c>
      <c r="D11" s="22" t="s">
        <v>40</v>
      </c>
      <c r="E11" s="16" t="s">
        <v>18</v>
      </c>
      <c r="F11" s="17">
        <v>135000</v>
      </c>
      <c r="G11" s="17">
        <v>20338.240000000002</v>
      </c>
      <c r="H11" s="17">
        <f>F11*3.04%</f>
        <v>4104</v>
      </c>
      <c r="I11" s="26">
        <f>F11*2.87%</f>
        <v>3874.5</v>
      </c>
      <c r="J11" s="27">
        <v>9541</v>
      </c>
      <c r="K11" s="27">
        <f>F11-G11-H11-I11-J11</f>
        <v>97142.26</v>
      </c>
      <c r="L11" s="13" t="s">
        <v>1</v>
      </c>
    </row>
    <row r="12" spans="2:12" ht="25" customHeight="1" x14ac:dyDescent="0.2">
      <c r="B12" s="12" t="s">
        <v>4</v>
      </c>
      <c r="C12" s="14" t="s">
        <v>21</v>
      </c>
      <c r="D12" s="22" t="s">
        <v>53</v>
      </c>
      <c r="E12" s="16" t="s">
        <v>18</v>
      </c>
      <c r="F12" s="17">
        <v>135000</v>
      </c>
      <c r="G12" s="17">
        <v>20338.240000000002</v>
      </c>
      <c r="H12" s="17">
        <f t="shared" ref="H12:H19" si="0">F12*3.04%</f>
        <v>4104</v>
      </c>
      <c r="I12" s="26">
        <f t="shared" ref="I12:I19" si="1">F12*2.87%</f>
        <v>3874.5</v>
      </c>
      <c r="J12" s="27">
        <v>9591</v>
      </c>
      <c r="K12" s="27">
        <f t="shared" ref="K12:K19" si="2">F12-G12-H12-I12-J12</f>
        <v>97092.26</v>
      </c>
      <c r="L12" s="13" t="s">
        <v>0</v>
      </c>
    </row>
    <row r="13" spans="2:12" ht="25" customHeight="1" x14ac:dyDescent="0.2">
      <c r="B13" s="12" t="s">
        <v>16</v>
      </c>
      <c r="C13" s="14" t="s">
        <v>70</v>
      </c>
      <c r="D13" s="22" t="s">
        <v>40</v>
      </c>
      <c r="E13" s="16" t="s">
        <v>18</v>
      </c>
      <c r="F13" s="17">
        <v>43000</v>
      </c>
      <c r="G13" s="17">
        <v>608.74</v>
      </c>
      <c r="H13" s="17">
        <f>F13*3.04%</f>
        <v>1307.2</v>
      </c>
      <c r="I13" s="26">
        <f t="shared" si="1"/>
        <v>1234.0999999999999</v>
      </c>
      <c r="J13" s="27">
        <v>7939.79</v>
      </c>
      <c r="K13" s="27">
        <f t="shared" si="2"/>
        <v>31910.170000000006</v>
      </c>
      <c r="L13" s="13" t="s">
        <v>1</v>
      </c>
    </row>
    <row r="14" spans="2:12" ht="25" customHeight="1" x14ac:dyDescent="0.2">
      <c r="B14" s="12" t="s">
        <v>17</v>
      </c>
      <c r="C14" s="14" t="s">
        <v>74</v>
      </c>
      <c r="D14" s="22" t="s">
        <v>39</v>
      </c>
      <c r="E14" s="16" t="s">
        <v>18</v>
      </c>
      <c r="F14" s="17">
        <v>50000</v>
      </c>
      <c r="G14" s="17">
        <v>1854</v>
      </c>
      <c r="H14" s="17">
        <f t="shared" si="0"/>
        <v>1520</v>
      </c>
      <c r="I14" s="26">
        <f t="shared" si="1"/>
        <v>1435</v>
      </c>
      <c r="J14" s="27">
        <v>3591</v>
      </c>
      <c r="K14" s="27">
        <f t="shared" si="2"/>
        <v>41600</v>
      </c>
      <c r="L14" s="13" t="s">
        <v>1</v>
      </c>
    </row>
    <row r="15" spans="2:12" ht="25" customHeight="1" x14ac:dyDescent="0.2">
      <c r="B15" s="12" t="s">
        <v>46</v>
      </c>
      <c r="C15" s="14" t="s">
        <v>47</v>
      </c>
      <c r="D15" s="22" t="s">
        <v>40</v>
      </c>
      <c r="E15" s="16" t="s">
        <v>18</v>
      </c>
      <c r="F15" s="17">
        <v>43000</v>
      </c>
      <c r="G15" s="17">
        <v>866.06</v>
      </c>
      <c r="H15" s="17">
        <v>1307.2</v>
      </c>
      <c r="I15" s="26">
        <f t="shared" si="1"/>
        <v>1234.0999999999999</v>
      </c>
      <c r="J15" s="27">
        <v>7091</v>
      </c>
      <c r="K15" s="27">
        <f t="shared" si="2"/>
        <v>32501.640000000007</v>
      </c>
      <c r="L15" s="13" t="s">
        <v>1</v>
      </c>
    </row>
    <row r="16" spans="2:12" ht="25" customHeight="1" x14ac:dyDescent="0.2">
      <c r="B16" s="12" t="s">
        <v>48</v>
      </c>
      <c r="C16" s="14" t="s">
        <v>75</v>
      </c>
      <c r="D16" s="22" t="s">
        <v>50</v>
      </c>
      <c r="E16" s="16" t="s">
        <v>18</v>
      </c>
      <c r="F16" s="17">
        <v>43000</v>
      </c>
      <c r="G16" s="17">
        <v>866.06</v>
      </c>
      <c r="H16" s="17">
        <f t="shared" si="0"/>
        <v>1307.2</v>
      </c>
      <c r="I16" s="26">
        <f t="shared" si="1"/>
        <v>1234.0999999999999</v>
      </c>
      <c r="J16" s="27">
        <v>4714.33</v>
      </c>
      <c r="K16" s="27">
        <f t="shared" si="2"/>
        <v>34878.310000000005</v>
      </c>
      <c r="L16" s="13" t="s">
        <v>1</v>
      </c>
    </row>
    <row r="17" spans="2:12" ht="25" customHeight="1" x14ac:dyDescent="0.2">
      <c r="B17" s="12" t="s">
        <v>59</v>
      </c>
      <c r="C17" s="14" t="s">
        <v>60</v>
      </c>
      <c r="D17" s="22" t="s">
        <v>40</v>
      </c>
      <c r="E17" s="16" t="s">
        <v>18</v>
      </c>
      <c r="F17" s="17">
        <v>43000</v>
      </c>
      <c r="G17" s="17">
        <v>866.06</v>
      </c>
      <c r="H17" s="17">
        <f t="shared" si="0"/>
        <v>1307.2</v>
      </c>
      <c r="I17" s="26">
        <f t="shared" si="1"/>
        <v>1234.0999999999999</v>
      </c>
      <c r="J17" s="27">
        <v>5091</v>
      </c>
      <c r="K17" s="27">
        <f t="shared" si="2"/>
        <v>34501.640000000007</v>
      </c>
      <c r="L17" s="13" t="s">
        <v>1</v>
      </c>
    </row>
    <row r="18" spans="2:12" ht="25" customHeight="1" x14ac:dyDescent="0.2">
      <c r="B18" s="12" t="s">
        <v>61</v>
      </c>
      <c r="C18" s="14" t="s">
        <v>60</v>
      </c>
      <c r="D18" s="22" t="s">
        <v>38</v>
      </c>
      <c r="E18" s="16" t="s">
        <v>18</v>
      </c>
      <c r="F18" s="17">
        <v>43000</v>
      </c>
      <c r="G18" s="17">
        <v>866.06</v>
      </c>
      <c r="H18" s="17">
        <f t="shared" si="0"/>
        <v>1307.2</v>
      </c>
      <c r="I18" s="26">
        <f t="shared" si="1"/>
        <v>1234.0999999999999</v>
      </c>
      <c r="J18" s="27">
        <v>3811</v>
      </c>
      <c r="K18" s="27">
        <f t="shared" si="2"/>
        <v>35781.640000000007</v>
      </c>
      <c r="L18" s="13" t="s">
        <v>1</v>
      </c>
    </row>
    <row r="19" spans="2:12" ht="25" customHeight="1" x14ac:dyDescent="0.2">
      <c r="B19" s="12" t="s">
        <v>51</v>
      </c>
      <c r="C19" s="14" t="s">
        <v>76</v>
      </c>
      <c r="D19" s="22" t="s">
        <v>50</v>
      </c>
      <c r="E19" s="16" t="s">
        <v>18</v>
      </c>
      <c r="F19" s="17">
        <v>43000</v>
      </c>
      <c r="G19" s="17">
        <v>866.06</v>
      </c>
      <c r="H19" s="17">
        <f t="shared" si="0"/>
        <v>1307.2</v>
      </c>
      <c r="I19" s="26">
        <f t="shared" si="1"/>
        <v>1234.0999999999999</v>
      </c>
      <c r="J19" s="27">
        <v>25</v>
      </c>
      <c r="K19" s="27">
        <f t="shared" si="2"/>
        <v>39567.640000000007</v>
      </c>
      <c r="L19" s="13" t="s">
        <v>1</v>
      </c>
    </row>
    <row r="20" spans="2:12" ht="25" customHeight="1" x14ac:dyDescent="0.2">
      <c r="B20" s="12" t="s">
        <v>80</v>
      </c>
      <c r="C20" s="14" t="s">
        <v>21</v>
      </c>
      <c r="D20" s="22" t="s">
        <v>81</v>
      </c>
      <c r="E20" s="16" t="s">
        <v>18</v>
      </c>
      <c r="F20" s="17">
        <v>135000</v>
      </c>
      <c r="G20" s="17">
        <v>20338.240000000002</v>
      </c>
      <c r="H20" s="17">
        <f>F20*3.04%</f>
        <v>4104</v>
      </c>
      <c r="I20" s="26">
        <f>F20*2.87%</f>
        <v>3874.5</v>
      </c>
      <c r="J20" s="27">
        <v>10648.52</v>
      </c>
      <c r="K20" s="27">
        <f>F20-G20-H20-I20-J20</f>
        <v>96034.739999999991</v>
      </c>
      <c r="L20" s="13" t="s">
        <v>0</v>
      </c>
    </row>
    <row r="21" spans="2:12" s="42" customFormat="1" ht="25" customHeight="1" x14ac:dyDescent="0.2">
      <c r="B21" s="52" t="s">
        <v>43</v>
      </c>
      <c r="C21" s="53" t="s">
        <v>73</v>
      </c>
      <c r="D21" s="54"/>
      <c r="E21" s="53"/>
      <c r="F21" s="48">
        <f>SUM(F11:F20)</f>
        <v>713000</v>
      </c>
      <c r="G21" s="48">
        <f t="shared" ref="G21:I21" si="3">SUM(G11:G20)</f>
        <v>67807.759999999995</v>
      </c>
      <c r="H21" s="48">
        <f t="shared" si="3"/>
        <v>21675.200000000004</v>
      </c>
      <c r="I21" s="48">
        <f t="shared" si="3"/>
        <v>20463.100000000002</v>
      </c>
      <c r="J21" s="48">
        <f>SUM(J11:J20)</f>
        <v>62043.64</v>
      </c>
      <c r="K21" s="48">
        <f t="shared" ref="K21" si="4">SUM(K11:K20)</f>
        <v>541010.30000000005</v>
      </c>
      <c r="L21" s="49"/>
    </row>
    <row r="22" spans="2:12" ht="25" customHeight="1" x14ac:dyDescent="0.2">
      <c r="B22" s="19"/>
      <c r="C22" s="20"/>
      <c r="D22" s="20"/>
      <c r="E22" s="20"/>
      <c r="F22" s="20"/>
      <c r="G22" s="21"/>
      <c r="H22" s="19"/>
      <c r="I22" s="20"/>
    </row>
    <row r="23" spans="2:12" ht="25" customHeight="1" x14ac:dyDescent="0.2">
      <c r="B23" s="19"/>
      <c r="C23" s="20"/>
      <c r="D23" s="20"/>
      <c r="E23" s="20"/>
      <c r="F23" s="20"/>
      <c r="G23" s="21"/>
      <c r="H23" s="19"/>
      <c r="I23" s="20"/>
    </row>
    <row r="24" spans="2:12" ht="25" customHeight="1" x14ac:dyDescent="0.2">
      <c r="B24" s="50"/>
      <c r="F24" s="38"/>
    </row>
    <row r="25" spans="2:12" ht="38" customHeight="1" x14ac:dyDescent="0.2">
      <c r="B25" s="51" t="s">
        <v>44</v>
      </c>
      <c r="G25" s="39"/>
    </row>
    <row r="26" spans="2:12" ht="25" customHeight="1" x14ac:dyDescent="0.2">
      <c r="B26" s="19"/>
      <c r="H26" s="39"/>
    </row>
    <row r="27" spans="2:12" ht="25" customHeight="1" x14ac:dyDescent="0.2">
      <c r="B27" s="19"/>
    </row>
  </sheetData>
  <conditionalFormatting sqref="B20">
    <cfRule type="duplicateValues" dxfId="2" priority="1"/>
  </conditionalFormatting>
  <conditionalFormatting sqref="B24:B25">
    <cfRule type="duplicateValues" dxfId="1" priority="2"/>
  </conditionalFormatting>
  <conditionalFormatting sqref="B26:B1048576 B10:B19 B1:B4 B21:B23">
    <cfRule type="duplicateValues" dxfId="0" priority="3"/>
  </conditionalFormatting>
  <dataValidations count="1">
    <dataValidation type="list" allowBlank="1" showInputMessage="1" showErrorMessage="1" sqref="L11:L20" xr:uid="{1127C394-9433-5146-92A9-01C30B0CAC4A}">
      <formula1>#REF!</formula1>
    </dataValidation>
  </dataValidations>
  <pageMargins left="0.7" right="0.7" top="0.75" bottom="0.75" header="0.3" footer="0.3"/>
  <pageSetup paperSize="9" scale="48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ED15E-71DD-4244-AE72-89321E47CBFA}">
  <sheetPr>
    <pageSetUpPr fitToPage="1"/>
  </sheetPr>
  <dimension ref="B5:M26"/>
  <sheetViews>
    <sheetView topLeftCell="A10" zoomScale="125" zoomScaleNormal="93" workbookViewId="0">
      <selection activeCell="C15" sqref="C15"/>
    </sheetView>
  </sheetViews>
  <sheetFormatPr baseColWidth="10" defaultColWidth="11.5" defaultRowHeight="25" customHeight="1" x14ac:dyDescent="0.2"/>
  <cols>
    <col min="1" max="1" width="3.33203125" style="1" customWidth="1"/>
    <col min="2" max="2" width="39.1640625" style="3" customWidth="1"/>
    <col min="3" max="3" width="34.83203125" style="4" customWidth="1"/>
    <col min="4" max="4" width="0.1640625" style="5" customWidth="1"/>
    <col min="5" max="5" width="45.83203125" style="6" customWidth="1"/>
    <col min="6" max="6" width="18" style="24" customWidth="1"/>
    <col min="7" max="7" width="20.83203125" style="6" customWidth="1"/>
    <col min="8" max="9" width="16.83203125" style="7" customWidth="1"/>
    <col min="10" max="10" width="16.83203125" style="9" customWidth="1"/>
    <col min="11" max="12" width="16.83203125" style="1" customWidth="1"/>
    <col min="13" max="13" width="11.5" style="28"/>
    <col min="14" max="16384" width="11.5" style="1"/>
  </cols>
  <sheetData>
    <row r="5" spans="2:13" ht="25" customHeight="1" x14ac:dyDescent="0.2">
      <c r="B5" s="1"/>
      <c r="C5" s="1"/>
    </row>
    <row r="6" spans="2:13" ht="25" customHeight="1" x14ac:dyDescent="0.2">
      <c r="B6" s="23" t="s">
        <v>20</v>
      </c>
      <c r="C6" s="1"/>
    </row>
    <row r="7" spans="2:13" ht="25" customHeight="1" x14ac:dyDescent="0.2">
      <c r="B7" s="2" t="s">
        <v>19</v>
      </c>
      <c r="C7" s="10"/>
    </row>
    <row r="8" spans="2:13" ht="25" customHeight="1" x14ac:dyDescent="0.2">
      <c r="B8" s="2" t="s">
        <v>64</v>
      </c>
      <c r="C8" s="11"/>
    </row>
    <row r="9" spans="2:13" ht="25" customHeight="1" x14ac:dyDescent="0.2">
      <c r="B9" s="11"/>
      <c r="C9" s="11"/>
    </row>
    <row r="10" spans="2:13" s="29" customFormat="1" ht="37" customHeight="1" x14ac:dyDescent="0.2">
      <c r="B10" s="30" t="s">
        <v>6</v>
      </c>
      <c r="C10" s="31" t="s">
        <v>7</v>
      </c>
      <c r="D10" s="32"/>
      <c r="E10" s="31" t="s">
        <v>8</v>
      </c>
      <c r="F10" s="31" t="s">
        <v>15</v>
      </c>
      <c r="G10" s="33" t="s">
        <v>9</v>
      </c>
      <c r="H10" s="34" t="s">
        <v>10</v>
      </c>
      <c r="I10" s="34" t="s">
        <v>11</v>
      </c>
      <c r="J10" s="35" t="s">
        <v>12</v>
      </c>
      <c r="K10" s="36" t="s">
        <v>13</v>
      </c>
      <c r="L10" s="36" t="s">
        <v>14</v>
      </c>
      <c r="M10" s="36" t="s">
        <v>42</v>
      </c>
    </row>
    <row r="11" spans="2:13" ht="30" customHeight="1" x14ac:dyDescent="0.2">
      <c r="B11" s="12" t="s">
        <v>23</v>
      </c>
      <c r="C11" s="14" t="s">
        <v>24</v>
      </c>
      <c r="D11" s="15"/>
      <c r="E11" s="22" t="s">
        <v>41</v>
      </c>
      <c r="F11" s="25" t="s">
        <v>2</v>
      </c>
      <c r="G11" s="17">
        <v>235000</v>
      </c>
      <c r="H11" s="17">
        <v>44175.95</v>
      </c>
      <c r="I11" s="17">
        <v>5883.16</v>
      </c>
      <c r="J11" s="26">
        <f>G11*2.87%</f>
        <v>6744.5</v>
      </c>
      <c r="K11" s="27">
        <v>25</v>
      </c>
      <c r="L11" s="27">
        <f t="shared" ref="L11:L19" si="0">G11-H11-I11-J11-K11</f>
        <v>178171.38999999998</v>
      </c>
      <c r="M11" s="18" t="s">
        <v>0</v>
      </c>
    </row>
    <row r="12" spans="2:13" ht="31" customHeight="1" x14ac:dyDescent="0.2">
      <c r="B12" s="12" t="s">
        <v>25</v>
      </c>
      <c r="C12" s="14" t="s">
        <v>27</v>
      </c>
      <c r="D12" s="15"/>
      <c r="E12" s="22" t="s">
        <v>41</v>
      </c>
      <c r="F12" s="25" t="s">
        <v>2</v>
      </c>
      <c r="G12" s="17">
        <v>34000</v>
      </c>
      <c r="H12" s="17">
        <v>0</v>
      </c>
      <c r="I12" s="17">
        <f>G12*3.04%</f>
        <v>1033.5999999999999</v>
      </c>
      <c r="J12" s="26">
        <f t="shared" ref="J12:J17" si="1">G12*2.87%</f>
        <v>975.8</v>
      </c>
      <c r="K12" s="27">
        <v>425</v>
      </c>
      <c r="L12" s="27">
        <f t="shared" si="0"/>
        <v>31565.600000000002</v>
      </c>
      <c r="M12" s="18" t="s">
        <v>1</v>
      </c>
    </row>
    <row r="13" spans="2:13" ht="31" customHeight="1" x14ac:dyDescent="0.2">
      <c r="B13" s="12" t="s">
        <v>26</v>
      </c>
      <c r="C13" s="14" t="s">
        <v>37</v>
      </c>
      <c r="D13" s="15"/>
      <c r="E13" s="22" t="s">
        <v>41</v>
      </c>
      <c r="F13" s="25" t="s">
        <v>2</v>
      </c>
      <c r="G13" s="17">
        <v>30000</v>
      </c>
      <c r="H13" s="17">
        <v>0</v>
      </c>
      <c r="I13" s="17">
        <f t="shared" ref="I13:I19" si="2">G13*3.04%</f>
        <v>912</v>
      </c>
      <c r="J13" s="26">
        <f t="shared" si="1"/>
        <v>861</v>
      </c>
      <c r="K13" s="27">
        <v>1840.46</v>
      </c>
      <c r="L13" s="27">
        <f t="shared" si="0"/>
        <v>26386.54</v>
      </c>
      <c r="M13" s="18" t="s">
        <v>1</v>
      </c>
    </row>
    <row r="14" spans="2:13" ht="30" customHeight="1" x14ac:dyDescent="0.2">
      <c r="B14" s="12" t="s">
        <v>28</v>
      </c>
      <c r="C14" s="14" t="s">
        <v>29</v>
      </c>
      <c r="D14" s="15"/>
      <c r="E14" s="22" t="s">
        <v>38</v>
      </c>
      <c r="F14" s="25" t="s">
        <v>2</v>
      </c>
      <c r="G14" s="17">
        <v>36000</v>
      </c>
      <c r="H14" s="17">
        <v>0</v>
      </c>
      <c r="I14" s="17">
        <f t="shared" si="2"/>
        <v>1094.4000000000001</v>
      </c>
      <c r="J14" s="26">
        <f t="shared" si="1"/>
        <v>1033.2</v>
      </c>
      <c r="K14" s="27">
        <v>25</v>
      </c>
      <c r="L14" s="27">
        <f t="shared" si="0"/>
        <v>33847.4</v>
      </c>
      <c r="M14" s="18" t="s">
        <v>0</v>
      </c>
    </row>
    <row r="15" spans="2:13" ht="30" customHeight="1" x14ac:dyDescent="0.2">
      <c r="B15" s="12" t="s">
        <v>30</v>
      </c>
      <c r="C15" s="14" t="s">
        <v>33</v>
      </c>
      <c r="D15" s="15"/>
      <c r="E15" s="22" t="s">
        <v>39</v>
      </c>
      <c r="F15" s="25" t="s">
        <v>2</v>
      </c>
      <c r="G15" s="17">
        <v>34000</v>
      </c>
      <c r="H15" s="17">
        <v>0</v>
      </c>
      <c r="I15" s="17">
        <f t="shared" si="2"/>
        <v>1033.5999999999999</v>
      </c>
      <c r="J15" s="26">
        <f t="shared" si="1"/>
        <v>975.8</v>
      </c>
      <c r="K15" s="27">
        <v>5064.75</v>
      </c>
      <c r="L15" s="27">
        <f t="shared" si="0"/>
        <v>26925.850000000002</v>
      </c>
      <c r="M15" s="18" t="s">
        <v>1</v>
      </c>
    </row>
    <row r="16" spans="2:13" ht="30" customHeight="1" x14ac:dyDescent="0.2">
      <c r="B16" s="12" t="s">
        <v>31</v>
      </c>
      <c r="C16" s="14" t="s">
        <v>34</v>
      </c>
      <c r="D16" s="15"/>
      <c r="E16" s="22" t="s">
        <v>40</v>
      </c>
      <c r="F16" s="25" t="s">
        <v>2</v>
      </c>
      <c r="G16" s="17">
        <v>20000</v>
      </c>
      <c r="H16" s="17">
        <v>0</v>
      </c>
      <c r="I16" s="17">
        <f t="shared" si="2"/>
        <v>608</v>
      </c>
      <c r="J16" s="26">
        <f t="shared" si="1"/>
        <v>574</v>
      </c>
      <c r="K16" s="27">
        <v>25</v>
      </c>
      <c r="L16" s="27">
        <f t="shared" si="0"/>
        <v>18793</v>
      </c>
      <c r="M16" s="18" t="s">
        <v>0</v>
      </c>
    </row>
    <row r="17" spans="2:13" ht="31" customHeight="1" x14ac:dyDescent="0.2">
      <c r="B17" s="12" t="s">
        <v>32</v>
      </c>
      <c r="C17" s="14" t="s">
        <v>35</v>
      </c>
      <c r="D17" s="15"/>
      <c r="E17" s="22" t="s">
        <v>40</v>
      </c>
      <c r="F17" s="25" t="s">
        <v>2</v>
      </c>
      <c r="G17" s="17">
        <v>20000</v>
      </c>
      <c r="H17" s="17">
        <v>0</v>
      </c>
      <c r="I17" s="17">
        <f t="shared" si="2"/>
        <v>608</v>
      </c>
      <c r="J17" s="26">
        <f t="shared" si="1"/>
        <v>574</v>
      </c>
      <c r="K17" s="27">
        <v>1840.46</v>
      </c>
      <c r="L17" s="27">
        <f t="shared" si="0"/>
        <v>16977.54</v>
      </c>
      <c r="M17" s="18" t="s">
        <v>0</v>
      </c>
    </row>
    <row r="18" spans="2:13" ht="25" customHeight="1" x14ac:dyDescent="0.2">
      <c r="B18" s="12" t="s">
        <v>36</v>
      </c>
      <c r="C18" s="14" t="s">
        <v>35</v>
      </c>
      <c r="D18" s="15"/>
      <c r="E18" s="22" t="s">
        <v>40</v>
      </c>
      <c r="F18" s="25" t="s">
        <v>2</v>
      </c>
      <c r="G18" s="17">
        <v>20000</v>
      </c>
      <c r="H18" s="17">
        <v>0</v>
      </c>
      <c r="I18" s="17">
        <f t="shared" si="2"/>
        <v>608</v>
      </c>
      <c r="J18" s="26">
        <f>G18*2.87%</f>
        <v>574</v>
      </c>
      <c r="K18" s="27">
        <v>1691</v>
      </c>
      <c r="L18" s="27">
        <f t="shared" si="0"/>
        <v>17127</v>
      </c>
      <c r="M18" s="18" t="s">
        <v>1</v>
      </c>
    </row>
    <row r="19" spans="2:13" ht="25" customHeight="1" x14ac:dyDescent="0.2">
      <c r="B19" s="12" t="s">
        <v>56</v>
      </c>
      <c r="C19" s="14" t="s">
        <v>57</v>
      </c>
      <c r="D19" s="15"/>
      <c r="E19" s="22" t="s">
        <v>40</v>
      </c>
      <c r="F19" s="25" t="s">
        <v>2</v>
      </c>
      <c r="G19" s="17">
        <v>20000</v>
      </c>
      <c r="H19" s="17">
        <v>0</v>
      </c>
      <c r="I19" s="17">
        <f t="shared" si="2"/>
        <v>608</v>
      </c>
      <c r="J19" s="26">
        <f>G19*2.87%</f>
        <v>574</v>
      </c>
      <c r="K19" s="27">
        <v>25</v>
      </c>
      <c r="L19" s="27">
        <f t="shared" si="0"/>
        <v>18793</v>
      </c>
      <c r="M19" s="18" t="s">
        <v>1</v>
      </c>
    </row>
    <row r="20" spans="2:13" s="42" customFormat="1" ht="25" customHeight="1" x14ac:dyDescent="0.2">
      <c r="B20" s="41" t="s">
        <v>43</v>
      </c>
      <c r="C20" s="43" t="s">
        <v>58</v>
      </c>
      <c r="D20" s="44"/>
      <c r="E20" s="45"/>
      <c r="F20" s="43"/>
      <c r="G20" s="46">
        <f t="shared" ref="G20:L20" si="3">SUM(G11:G19)</f>
        <v>449000</v>
      </c>
      <c r="H20" s="46">
        <f t="shared" si="3"/>
        <v>44175.95</v>
      </c>
      <c r="I20" s="46">
        <f t="shared" si="3"/>
        <v>12388.76</v>
      </c>
      <c r="J20" s="47">
        <f t="shared" si="3"/>
        <v>12886.3</v>
      </c>
      <c r="K20" s="48">
        <f t="shared" si="3"/>
        <v>10961.67</v>
      </c>
      <c r="L20" s="48">
        <f t="shared" si="3"/>
        <v>368587.31999999995</v>
      </c>
      <c r="M20" s="49"/>
    </row>
    <row r="21" spans="2:13" ht="25" customHeight="1" x14ac:dyDescent="0.2">
      <c r="B21" s="19"/>
    </row>
    <row r="22" spans="2:13" ht="25" customHeight="1" x14ac:dyDescent="0.2">
      <c r="B22" s="19"/>
    </row>
    <row r="23" spans="2:13" ht="25" customHeight="1" x14ac:dyDescent="0.2">
      <c r="B23" s="50"/>
      <c r="H23" s="39"/>
      <c r="I23" s="39"/>
      <c r="J23" s="40"/>
      <c r="K23" s="39"/>
    </row>
    <row r="24" spans="2:13" ht="38" customHeight="1" x14ac:dyDescent="0.2">
      <c r="B24" s="51" t="s">
        <v>45</v>
      </c>
      <c r="G24" s="40"/>
      <c r="H24" s="39"/>
      <c r="I24" s="39"/>
      <c r="J24" s="40"/>
      <c r="K24" s="39"/>
    </row>
    <row r="25" spans="2:13" ht="25" customHeight="1" x14ac:dyDescent="0.2">
      <c r="G25" s="40"/>
      <c r="H25" s="39"/>
      <c r="I25" s="39"/>
      <c r="J25" s="40"/>
      <c r="K25" s="39"/>
    </row>
    <row r="26" spans="2:13" ht="25" customHeight="1" x14ac:dyDescent="0.2">
      <c r="G26" s="40"/>
      <c r="H26" s="39"/>
      <c r="I26" s="39"/>
      <c r="J26" s="40"/>
      <c r="K26" s="39"/>
    </row>
  </sheetData>
  <conditionalFormatting sqref="B11">
    <cfRule type="duplicateValues" dxfId="67" priority="5"/>
  </conditionalFormatting>
  <conditionalFormatting sqref="B12:B13">
    <cfRule type="duplicateValues" dxfId="66" priority="4"/>
  </conditionalFormatting>
  <conditionalFormatting sqref="B14">
    <cfRule type="duplicateValues" dxfId="65" priority="3"/>
  </conditionalFormatting>
  <conditionalFormatting sqref="B15:B17">
    <cfRule type="duplicateValues" dxfId="64" priority="2"/>
  </conditionalFormatting>
  <conditionalFormatting sqref="B18:B20">
    <cfRule type="duplicateValues" dxfId="63" priority="1"/>
  </conditionalFormatting>
  <conditionalFormatting sqref="B21:B1048576 B10 B1:B4">
    <cfRule type="duplicateValues" dxfId="62" priority="6"/>
  </conditionalFormatting>
  <pageMargins left="0.7" right="0.7" top="0.75" bottom="0.75" header="0.3" footer="0.3"/>
  <pageSetup paperSize="9" scale="45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59B85-2CFC-1F4B-B271-35384E9116B1}">
  <sheetPr>
    <pageSetUpPr fitToPage="1"/>
  </sheetPr>
  <dimension ref="B5:M26"/>
  <sheetViews>
    <sheetView topLeftCell="A7" zoomScale="125" workbookViewId="0">
      <selection activeCell="L20" sqref="L20"/>
    </sheetView>
  </sheetViews>
  <sheetFormatPr baseColWidth="10" defaultColWidth="11.5" defaultRowHeight="25" customHeight="1" x14ac:dyDescent="0.2"/>
  <cols>
    <col min="1" max="1" width="3.33203125" style="1" customWidth="1"/>
    <col min="2" max="2" width="39.1640625" style="3" customWidth="1"/>
    <col min="3" max="3" width="34.83203125" style="4" customWidth="1"/>
    <col min="4" max="4" width="0.1640625" style="5" customWidth="1"/>
    <col min="5" max="5" width="45.83203125" style="6" customWidth="1"/>
    <col min="6" max="6" width="18" style="24" customWidth="1"/>
    <col min="7" max="7" width="20.83203125" style="6" customWidth="1"/>
    <col min="8" max="9" width="16.83203125" style="7" customWidth="1"/>
    <col min="10" max="10" width="16.83203125" style="9" customWidth="1"/>
    <col min="11" max="12" width="16.83203125" style="1" customWidth="1"/>
    <col min="13" max="13" width="11.5" style="28"/>
    <col min="14" max="16384" width="11.5" style="1"/>
  </cols>
  <sheetData>
    <row r="5" spans="2:13" ht="25" customHeight="1" x14ac:dyDescent="0.2">
      <c r="B5" s="1"/>
      <c r="C5" s="1"/>
    </row>
    <row r="6" spans="2:13" ht="25" customHeight="1" x14ac:dyDescent="0.2">
      <c r="B6" s="23" t="s">
        <v>20</v>
      </c>
      <c r="C6" s="1"/>
    </row>
    <row r="7" spans="2:13" ht="25" customHeight="1" x14ac:dyDescent="0.2">
      <c r="B7" s="2" t="s">
        <v>19</v>
      </c>
      <c r="C7" s="10"/>
    </row>
    <row r="8" spans="2:13" ht="25" customHeight="1" x14ac:dyDescent="0.2">
      <c r="B8" s="2" t="s">
        <v>65</v>
      </c>
      <c r="C8" s="11"/>
    </row>
    <row r="9" spans="2:13" ht="25" customHeight="1" x14ac:dyDescent="0.2">
      <c r="B9" s="11"/>
      <c r="C9" s="11"/>
    </row>
    <row r="10" spans="2:13" s="29" customFormat="1" ht="37" customHeight="1" x14ac:dyDescent="0.2">
      <c r="B10" s="30" t="s">
        <v>6</v>
      </c>
      <c r="C10" s="31" t="s">
        <v>7</v>
      </c>
      <c r="D10" s="32"/>
      <c r="E10" s="31" t="s">
        <v>8</v>
      </c>
      <c r="F10" s="31" t="s">
        <v>15</v>
      </c>
      <c r="G10" s="33" t="s">
        <v>9</v>
      </c>
      <c r="H10" s="34" t="s">
        <v>10</v>
      </c>
      <c r="I10" s="34" t="s">
        <v>11</v>
      </c>
      <c r="J10" s="35" t="s">
        <v>12</v>
      </c>
      <c r="K10" s="36" t="s">
        <v>13</v>
      </c>
      <c r="L10" s="36" t="s">
        <v>14</v>
      </c>
      <c r="M10" s="36" t="s">
        <v>42</v>
      </c>
    </row>
    <row r="11" spans="2:13" ht="30" customHeight="1" x14ac:dyDescent="0.2">
      <c r="B11" s="12" t="s">
        <v>23</v>
      </c>
      <c r="C11" s="14" t="s">
        <v>24</v>
      </c>
      <c r="D11" s="15"/>
      <c r="E11" s="22" t="s">
        <v>41</v>
      </c>
      <c r="F11" s="25" t="s">
        <v>2</v>
      </c>
      <c r="G11" s="17">
        <v>235000</v>
      </c>
      <c r="H11" s="17">
        <v>44175.95</v>
      </c>
      <c r="I11" s="17">
        <v>5883.16</v>
      </c>
      <c r="J11" s="26">
        <f>G11*2.87%</f>
        <v>6744.5</v>
      </c>
      <c r="K11" s="27">
        <v>25</v>
      </c>
      <c r="L11" s="27">
        <f t="shared" ref="L11:L19" si="0">G11-H11-I11-J11-K11</f>
        <v>178171.38999999998</v>
      </c>
      <c r="M11" s="18" t="s">
        <v>0</v>
      </c>
    </row>
    <row r="12" spans="2:13" ht="31" customHeight="1" x14ac:dyDescent="0.2">
      <c r="B12" s="12" t="s">
        <v>25</v>
      </c>
      <c r="C12" s="14" t="s">
        <v>68</v>
      </c>
      <c r="D12" s="15"/>
      <c r="E12" s="22" t="s">
        <v>41</v>
      </c>
      <c r="F12" s="25" t="s">
        <v>2</v>
      </c>
      <c r="G12" s="17">
        <v>43000</v>
      </c>
      <c r="H12" s="17">
        <v>866.06</v>
      </c>
      <c r="I12" s="17">
        <v>1307.2</v>
      </c>
      <c r="J12" s="26">
        <f t="shared" ref="J12:J17" si="1">G12*2.87%</f>
        <v>1234.0999999999999</v>
      </c>
      <c r="K12" s="27">
        <v>425</v>
      </c>
      <c r="L12" s="27">
        <f t="shared" si="0"/>
        <v>39167.640000000007</v>
      </c>
      <c r="M12" s="18" t="s">
        <v>1</v>
      </c>
    </row>
    <row r="13" spans="2:13" ht="31" customHeight="1" x14ac:dyDescent="0.2">
      <c r="B13" s="12" t="s">
        <v>26</v>
      </c>
      <c r="C13" s="14" t="s">
        <v>67</v>
      </c>
      <c r="D13" s="15"/>
      <c r="E13" s="22" t="s">
        <v>41</v>
      </c>
      <c r="F13" s="25" t="s">
        <v>2</v>
      </c>
      <c r="G13" s="17">
        <v>43000</v>
      </c>
      <c r="H13" s="17">
        <v>608.74</v>
      </c>
      <c r="I13" s="17">
        <f t="shared" ref="I13:I19" si="2">G13*3.04%</f>
        <v>1307.2</v>
      </c>
      <c r="J13" s="26">
        <f t="shared" si="1"/>
        <v>1234.0999999999999</v>
      </c>
      <c r="K13" s="27">
        <v>1840.46</v>
      </c>
      <c r="L13" s="27">
        <f t="shared" si="0"/>
        <v>38009.500000000007</v>
      </c>
      <c r="M13" s="18" t="s">
        <v>1</v>
      </c>
    </row>
    <row r="14" spans="2:13" ht="30" customHeight="1" x14ac:dyDescent="0.2">
      <c r="B14" s="12" t="s">
        <v>28</v>
      </c>
      <c r="C14" s="14" t="s">
        <v>29</v>
      </c>
      <c r="D14" s="15"/>
      <c r="E14" s="22" t="s">
        <v>38</v>
      </c>
      <c r="F14" s="25" t="s">
        <v>2</v>
      </c>
      <c r="G14" s="17">
        <v>36000</v>
      </c>
      <c r="H14" s="17">
        <v>0</v>
      </c>
      <c r="I14" s="17">
        <f t="shared" si="2"/>
        <v>1094.4000000000001</v>
      </c>
      <c r="J14" s="26">
        <f t="shared" si="1"/>
        <v>1033.2</v>
      </c>
      <c r="K14" s="27">
        <v>25</v>
      </c>
      <c r="L14" s="27">
        <f t="shared" si="0"/>
        <v>33847.4</v>
      </c>
      <c r="M14" s="18" t="s">
        <v>0</v>
      </c>
    </row>
    <row r="15" spans="2:13" ht="30" customHeight="1" x14ac:dyDescent="0.2">
      <c r="B15" s="12" t="s">
        <v>30</v>
      </c>
      <c r="C15" s="14" t="s">
        <v>67</v>
      </c>
      <c r="D15" s="15"/>
      <c r="E15" s="22" t="s">
        <v>53</v>
      </c>
      <c r="F15" s="25" t="s">
        <v>2</v>
      </c>
      <c r="G15" s="17">
        <v>43000</v>
      </c>
      <c r="H15" s="17">
        <v>866.06</v>
      </c>
      <c r="I15" s="17">
        <f t="shared" si="2"/>
        <v>1307.2</v>
      </c>
      <c r="J15" s="26">
        <v>1234.0999999999999</v>
      </c>
      <c r="K15" s="27">
        <v>5064.75</v>
      </c>
      <c r="L15" s="27">
        <f t="shared" si="0"/>
        <v>34527.890000000007</v>
      </c>
      <c r="M15" s="18" t="s">
        <v>1</v>
      </c>
    </row>
    <row r="16" spans="2:13" ht="30" customHeight="1" x14ac:dyDescent="0.2">
      <c r="B16" s="12" t="s">
        <v>31</v>
      </c>
      <c r="C16" s="14" t="s">
        <v>34</v>
      </c>
      <c r="D16" s="15"/>
      <c r="E16" s="22" t="s">
        <v>40</v>
      </c>
      <c r="F16" s="25" t="s">
        <v>2</v>
      </c>
      <c r="G16" s="17">
        <v>24000</v>
      </c>
      <c r="H16" s="17">
        <v>0</v>
      </c>
      <c r="I16" s="17">
        <f t="shared" si="2"/>
        <v>729.6</v>
      </c>
      <c r="J16" s="26">
        <f t="shared" si="1"/>
        <v>688.8</v>
      </c>
      <c r="K16" s="27">
        <v>25</v>
      </c>
      <c r="L16" s="27">
        <f t="shared" si="0"/>
        <v>22556.600000000002</v>
      </c>
      <c r="M16" s="18" t="s">
        <v>0</v>
      </c>
    </row>
    <row r="17" spans="2:13" ht="31" customHeight="1" x14ac:dyDescent="0.2">
      <c r="B17" s="12" t="s">
        <v>32</v>
      </c>
      <c r="C17" s="14" t="s">
        <v>66</v>
      </c>
      <c r="D17" s="15"/>
      <c r="E17" s="22" t="s">
        <v>40</v>
      </c>
      <c r="F17" s="25" t="s">
        <v>2</v>
      </c>
      <c r="G17" s="17">
        <v>24000</v>
      </c>
      <c r="H17" s="17">
        <v>0</v>
      </c>
      <c r="I17" s="17">
        <f t="shared" si="2"/>
        <v>729.6</v>
      </c>
      <c r="J17" s="26">
        <f t="shared" si="1"/>
        <v>688.8</v>
      </c>
      <c r="K17" s="27">
        <v>1840.46</v>
      </c>
      <c r="L17" s="27">
        <f t="shared" si="0"/>
        <v>20741.140000000003</v>
      </c>
      <c r="M17" s="18" t="s">
        <v>0</v>
      </c>
    </row>
    <row r="18" spans="2:13" ht="25" customHeight="1" x14ac:dyDescent="0.2">
      <c r="B18" s="12" t="s">
        <v>36</v>
      </c>
      <c r="C18" s="14" t="s">
        <v>35</v>
      </c>
      <c r="D18" s="15"/>
      <c r="E18" s="22" t="s">
        <v>40</v>
      </c>
      <c r="F18" s="25" t="s">
        <v>2</v>
      </c>
      <c r="G18" s="17">
        <v>24000</v>
      </c>
      <c r="H18" s="17">
        <v>0</v>
      </c>
      <c r="I18" s="17">
        <f t="shared" si="2"/>
        <v>729.6</v>
      </c>
      <c r="J18" s="26">
        <f>G18*2.87%</f>
        <v>688.8</v>
      </c>
      <c r="K18" s="27">
        <v>1691</v>
      </c>
      <c r="L18" s="27">
        <f t="shared" si="0"/>
        <v>20890.600000000002</v>
      </c>
      <c r="M18" s="18" t="s">
        <v>1</v>
      </c>
    </row>
    <row r="19" spans="2:13" ht="25" customHeight="1" x14ac:dyDescent="0.2">
      <c r="B19" s="12" t="s">
        <v>56</v>
      </c>
      <c r="C19" s="14" t="s">
        <v>35</v>
      </c>
      <c r="D19" s="15"/>
      <c r="E19" s="22" t="s">
        <v>40</v>
      </c>
      <c r="F19" s="25" t="s">
        <v>2</v>
      </c>
      <c r="G19" s="17">
        <v>24000</v>
      </c>
      <c r="H19" s="17">
        <v>0</v>
      </c>
      <c r="I19" s="17">
        <f t="shared" si="2"/>
        <v>729.6</v>
      </c>
      <c r="J19" s="26">
        <f>G19*2.87%</f>
        <v>688.8</v>
      </c>
      <c r="K19" s="27">
        <v>25</v>
      </c>
      <c r="L19" s="27">
        <f t="shared" si="0"/>
        <v>22556.600000000002</v>
      </c>
      <c r="M19" s="18" t="s">
        <v>1</v>
      </c>
    </row>
    <row r="20" spans="2:13" s="42" customFormat="1" ht="25" customHeight="1" x14ac:dyDescent="0.2">
      <c r="B20" s="41" t="s">
        <v>43</v>
      </c>
      <c r="C20" s="43" t="s">
        <v>58</v>
      </c>
      <c r="D20" s="44"/>
      <c r="E20" s="45"/>
      <c r="F20" s="43"/>
      <c r="G20" s="46">
        <f t="shared" ref="G20:L20" si="3">SUM(G11:G19)</f>
        <v>496000</v>
      </c>
      <c r="H20" s="46">
        <f t="shared" si="3"/>
        <v>46516.80999999999</v>
      </c>
      <c r="I20" s="46">
        <f t="shared" si="3"/>
        <v>13817.560000000001</v>
      </c>
      <c r="J20" s="47">
        <f t="shared" si="3"/>
        <v>14235.199999999999</v>
      </c>
      <c r="K20" s="48">
        <f t="shared" si="3"/>
        <v>10961.67</v>
      </c>
      <c r="L20" s="48">
        <f t="shared" si="3"/>
        <v>410468.75999999995</v>
      </c>
      <c r="M20" s="49"/>
    </row>
    <row r="21" spans="2:13" ht="25" customHeight="1" x14ac:dyDescent="0.2">
      <c r="B21" s="19"/>
    </row>
    <row r="22" spans="2:13" ht="25" customHeight="1" x14ac:dyDescent="0.2">
      <c r="B22" s="19"/>
    </row>
    <row r="23" spans="2:13" ht="25" customHeight="1" x14ac:dyDescent="0.2">
      <c r="B23" s="50"/>
      <c r="H23" s="39"/>
      <c r="I23" s="39"/>
      <c r="J23" s="40"/>
      <c r="K23" s="39"/>
    </row>
    <row r="24" spans="2:13" ht="38" customHeight="1" x14ac:dyDescent="0.2">
      <c r="B24" s="51" t="s">
        <v>45</v>
      </c>
      <c r="G24" s="40"/>
      <c r="H24" s="39"/>
      <c r="I24" s="39"/>
      <c r="J24" s="40"/>
      <c r="K24" s="39"/>
    </row>
    <row r="25" spans="2:13" ht="25" customHeight="1" x14ac:dyDescent="0.2">
      <c r="G25" s="40"/>
      <c r="H25" s="39"/>
      <c r="I25" s="39"/>
      <c r="J25" s="40"/>
      <c r="K25" s="39"/>
    </row>
    <row r="26" spans="2:13" ht="25" customHeight="1" x14ac:dyDescent="0.2">
      <c r="G26" s="40"/>
      <c r="H26" s="39"/>
      <c r="I26" s="39"/>
      <c r="J26" s="40"/>
      <c r="K26" s="39"/>
    </row>
  </sheetData>
  <conditionalFormatting sqref="B11">
    <cfRule type="duplicateValues" dxfId="61" priority="5"/>
  </conditionalFormatting>
  <conditionalFormatting sqref="B12:B13">
    <cfRule type="duplicateValues" dxfId="60" priority="4"/>
  </conditionalFormatting>
  <conditionalFormatting sqref="B14">
    <cfRule type="duplicateValues" dxfId="59" priority="3"/>
  </conditionalFormatting>
  <conditionalFormatting sqref="B15:B17">
    <cfRule type="duplicateValues" dxfId="58" priority="2"/>
  </conditionalFormatting>
  <conditionalFormatting sqref="B18:B20">
    <cfRule type="duplicateValues" dxfId="57" priority="1"/>
  </conditionalFormatting>
  <conditionalFormatting sqref="B21:B1048576 B10 B1:B4">
    <cfRule type="duplicateValues" dxfId="56" priority="6"/>
  </conditionalFormatting>
  <pageMargins left="0.7" right="0.7" top="0.75" bottom="0.75" header="0.3" footer="0.3"/>
  <pageSetup paperSize="9" scale="47" orientation="landscape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79C21-358F-6A47-9A44-DD7221D09CF4}">
  <sheetPr>
    <pageSetUpPr fitToPage="1"/>
  </sheetPr>
  <dimension ref="B5:L26"/>
  <sheetViews>
    <sheetView topLeftCell="B5" zoomScale="118" workbookViewId="0">
      <selection activeCell="H25" sqref="H25"/>
    </sheetView>
  </sheetViews>
  <sheetFormatPr baseColWidth="10" defaultColWidth="11.5" defaultRowHeight="25" customHeight="1" x14ac:dyDescent="0.2"/>
  <cols>
    <col min="1" max="1" width="3.33203125" style="1" customWidth="1"/>
    <col min="2" max="2" width="39.1640625" style="3" customWidth="1"/>
    <col min="3" max="3" width="28" style="4" customWidth="1"/>
    <col min="4" max="4" width="50.1640625" style="6" customWidth="1"/>
    <col min="5" max="5" width="18" style="6" customWidth="1"/>
    <col min="6" max="6" width="20.83203125" style="6" customWidth="1"/>
    <col min="7" max="7" width="16.83203125" style="7" customWidth="1"/>
    <col min="8" max="8" width="16.83203125" style="8" customWidth="1"/>
    <col min="9" max="9" width="16.83203125" style="9" customWidth="1"/>
    <col min="10" max="11" width="16.83203125" style="1" customWidth="1"/>
    <col min="12" max="12" width="8.83203125" style="1" customWidth="1"/>
    <col min="13" max="16384" width="11.5" style="1"/>
  </cols>
  <sheetData>
    <row r="5" spans="2:12" ht="25" customHeight="1" x14ac:dyDescent="0.2">
      <c r="B5" s="1"/>
      <c r="C5" s="1"/>
    </row>
    <row r="6" spans="2:12" ht="25" customHeight="1" x14ac:dyDescent="0.2">
      <c r="B6" s="23" t="s">
        <v>20</v>
      </c>
      <c r="C6" s="1"/>
    </row>
    <row r="7" spans="2:12" ht="25" customHeight="1" x14ac:dyDescent="0.2">
      <c r="B7" s="2" t="s">
        <v>19</v>
      </c>
      <c r="C7" s="10"/>
    </row>
    <row r="8" spans="2:12" ht="25" customHeight="1" x14ac:dyDescent="0.2">
      <c r="B8" s="2" t="s">
        <v>69</v>
      </c>
      <c r="C8" s="11"/>
    </row>
    <row r="9" spans="2:12" ht="25" customHeight="1" x14ac:dyDescent="0.2">
      <c r="B9" s="11"/>
      <c r="C9" s="11"/>
    </row>
    <row r="10" spans="2:12" ht="37" customHeight="1" x14ac:dyDescent="0.2">
      <c r="B10" s="30" t="s">
        <v>6</v>
      </c>
      <c r="C10" s="31" t="s">
        <v>7</v>
      </c>
      <c r="D10" s="31" t="s">
        <v>8</v>
      </c>
      <c r="E10" s="31" t="s">
        <v>15</v>
      </c>
      <c r="F10" s="33" t="s">
        <v>9</v>
      </c>
      <c r="G10" s="34" t="s">
        <v>10</v>
      </c>
      <c r="H10" s="37" t="s">
        <v>11</v>
      </c>
      <c r="I10" s="35" t="s">
        <v>12</v>
      </c>
      <c r="J10" s="36" t="s">
        <v>13</v>
      </c>
      <c r="K10" s="36" t="s">
        <v>14</v>
      </c>
      <c r="L10" s="36" t="s">
        <v>3</v>
      </c>
    </row>
    <row r="11" spans="2:12" ht="25" customHeight="1" x14ac:dyDescent="0.2">
      <c r="B11" s="12" t="s">
        <v>5</v>
      </c>
      <c r="C11" s="14" t="s">
        <v>21</v>
      </c>
      <c r="D11" s="22" t="s">
        <v>40</v>
      </c>
      <c r="E11" s="16" t="s">
        <v>18</v>
      </c>
      <c r="F11" s="17">
        <v>135000</v>
      </c>
      <c r="G11" s="17">
        <v>20338.240000000002</v>
      </c>
      <c r="H11" s="17">
        <f>F11*3.04%</f>
        <v>4104</v>
      </c>
      <c r="I11" s="26">
        <f>F11*2.87%</f>
        <v>3874.5</v>
      </c>
      <c r="J11" s="27">
        <v>25</v>
      </c>
      <c r="K11" s="27">
        <f>F11-G11-H11-I11-J11</f>
        <v>106658.26</v>
      </c>
      <c r="L11" s="13" t="s">
        <v>1</v>
      </c>
    </row>
    <row r="12" spans="2:12" ht="25" customHeight="1" x14ac:dyDescent="0.2">
      <c r="B12" s="12" t="s">
        <v>4</v>
      </c>
      <c r="C12" s="14" t="s">
        <v>21</v>
      </c>
      <c r="D12" s="22" t="s">
        <v>53</v>
      </c>
      <c r="E12" s="16" t="s">
        <v>18</v>
      </c>
      <c r="F12" s="17">
        <v>135000</v>
      </c>
      <c r="G12" s="17">
        <v>20338.240000000002</v>
      </c>
      <c r="H12" s="17">
        <f t="shared" ref="H12:H19" si="0">F12*3.04%</f>
        <v>4104</v>
      </c>
      <c r="I12" s="26">
        <f t="shared" ref="I12:I19" si="1">F12*2.87%</f>
        <v>3874.5</v>
      </c>
      <c r="J12" s="27">
        <v>25</v>
      </c>
      <c r="K12" s="27">
        <f t="shared" ref="K12:K19" si="2">F12-G12-H12-I12-J12</f>
        <v>106658.26</v>
      </c>
      <c r="L12" s="13" t="s">
        <v>0</v>
      </c>
    </row>
    <row r="13" spans="2:12" ht="25" customHeight="1" x14ac:dyDescent="0.2">
      <c r="B13" s="12" t="s">
        <v>16</v>
      </c>
      <c r="C13" s="14" t="s">
        <v>70</v>
      </c>
      <c r="D13" s="22" t="s">
        <v>40</v>
      </c>
      <c r="E13" s="16" t="s">
        <v>18</v>
      </c>
      <c r="F13" s="17">
        <v>43000</v>
      </c>
      <c r="G13" s="17">
        <v>608.74</v>
      </c>
      <c r="H13" s="17">
        <f>F13*3.04%</f>
        <v>1307.2</v>
      </c>
      <c r="I13" s="26">
        <f t="shared" si="1"/>
        <v>1234.0999999999999</v>
      </c>
      <c r="J13" s="27">
        <v>1740.46</v>
      </c>
      <c r="K13" s="27">
        <f t="shared" si="2"/>
        <v>38109.500000000007</v>
      </c>
      <c r="L13" s="13" t="s">
        <v>1</v>
      </c>
    </row>
    <row r="14" spans="2:12" ht="25" customHeight="1" x14ac:dyDescent="0.2">
      <c r="B14" s="12" t="s">
        <v>17</v>
      </c>
      <c r="C14" s="14" t="s">
        <v>74</v>
      </c>
      <c r="D14" s="22" t="s">
        <v>39</v>
      </c>
      <c r="E14" s="16" t="s">
        <v>18</v>
      </c>
      <c r="F14" s="17">
        <v>50000</v>
      </c>
      <c r="G14" s="17">
        <v>1854</v>
      </c>
      <c r="H14" s="17">
        <f t="shared" si="0"/>
        <v>1520</v>
      </c>
      <c r="I14" s="26">
        <f t="shared" si="1"/>
        <v>1435</v>
      </c>
      <c r="J14" s="27">
        <v>25</v>
      </c>
      <c r="K14" s="27">
        <f t="shared" si="2"/>
        <v>45166</v>
      </c>
      <c r="L14" s="13" t="s">
        <v>1</v>
      </c>
    </row>
    <row r="15" spans="2:12" ht="25" customHeight="1" x14ac:dyDescent="0.2">
      <c r="B15" s="12" t="s">
        <v>46</v>
      </c>
      <c r="C15" s="14" t="s">
        <v>47</v>
      </c>
      <c r="D15" s="22" t="s">
        <v>40</v>
      </c>
      <c r="E15" s="16" t="s">
        <v>18</v>
      </c>
      <c r="F15" s="17">
        <v>40000</v>
      </c>
      <c r="G15" s="17">
        <v>442.65</v>
      </c>
      <c r="H15" s="17">
        <f t="shared" si="0"/>
        <v>1216</v>
      </c>
      <c r="I15" s="26">
        <f t="shared" si="1"/>
        <v>1148</v>
      </c>
      <c r="J15" s="27">
        <v>25</v>
      </c>
      <c r="K15" s="27">
        <f t="shared" si="2"/>
        <v>37168.35</v>
      </c>
      <c r="L15" s="13" t="s">
        <v>1</v>
      </c>
    </row>
    <row r="16" spans="2:12" ht="25" customHeight="1" x14ac:dyDescent="0.2">
      <c r="B16" s="12" t="s">
        <v>48</v>
      </c>
      <c r="C16" s="14" t="s">
        <v>75</v>
      </c>
      <c r="D16" s="22" t="s">
        <v>50</v>
      </c>
      <c r="E16" s="16" t="s">
        <v>18</v>
      </c>
      <c r="F16" s="17">
        <v>43000</v>
      </c>
      <c r="G16" s="17">
        <v>866.06</v>
      </c>
      <c r="H16" s="17">
        <f t="shared" si="0"/>
        <v>1307.2</v>
      </c>
      <c r="I16" s="26">
        <f t="shared" si="1"/>
        <v>1234.0999999999999</v>
      </c>
      <c r="J16" s="27">
        <v>25</v>
      </c>
      <c r="K16" s="27">
        <f t="shared" si="2"/>
        <v>39567.640000000007</v>
      </c>
      <c r="L16" s="13" t="s">
        <v>1</v>
      </c>
    </row>
    <row r="17" spans="2:12" ht="25" customHeight="1" x14ac:dyDescent="0.2">
      <c r="B17" s="12" t="s">
        <v>59</v>
      </c>
      <c r="C17" s="14" t="s">
        <v>60</v>
      </c>
      <c r="D17" s="22" t="s">
        <v>40</v>
      </c>
      <c r="E17" s="16" t="s">
        <v>18</v>
      </c>
      <c r="F17" s="17">
        <v>43000</v>
      </c>
      <c r="G17" s="17">
        <v>866.06</v>
      </c>
      <c r="H17" s="17">
        <f t="shared" si="0"/>
        <v>1307.2</v>
      </c>
      <c r="I17" s="26">
        <f t="shared" si="1"/>
        <v>1234.0999999999999</v>
      </c>
      <c r="J17" s="27">
        <v>25</v>
      </c>
      <c r="K17" s="27">
        <f t="shared" si="2"/>
        <v>39567.640000000007</v>
      </c>
      <c r="L17" s="13" t="s">
        <v>1</v>
      </c>
    </row>
    <row r="18" spans="2:12" ht="25" customHeight="1" x14ac:dyDescent="0.2">
      <c r="B18" s="12" t="s">
        <v>61</v>
      </c>
      <c r="C18" s="14" t="s">
        <v>60</v>
      </c>
      <c r="D18" s="22" t="s">
        <v>38</v>
      </c>
      <c r="E18" s="16" t="s">
        <v>18</v>
      </c>
      <c r="F18" s="17">
        <v>43000</v>
      </c>
      <c r="G18" s="17">
        <v>866.06</v>
      </c>
      <c r="H18" s="17">
        <f t="shared" si="0"/>
        <v>1307.2</v>
      </c>
      <c r="I18" s="26">
        <f t="shared" si="1"/>
        <v>1234.0999999999999</v>
      </c>
      <c r="J18" s="27">
        <v>25</v>
      </c>
      <c r="K18" s="27">
        <f t="shared" si="2"/>
        <v>39567.640000000007</v>
      </c>
      <c r="L18" s="13" t="s">
        <v>1</v>
      </c>
    </row>
    <row r="19" spans="2:12" ht="25" customHeight="1" x14ac:dyDescent="0.2">
      <c r="B19" s="12" t="s">
        <v>51</v>
      </c>
      <c r="C19" s="14" t="s">
        <v>76</v>
      </c>
      <c r="D19" s="22" t="s">
        <v>50</v>
      </c>
      <c r="E19" s="16" t="s">
        <v>18</v>
      </c>
      <c r="F19" s="17">
        <v>43000</v>
      </c>
      <c r="G19" s="17">
        <v>866.06</v>
      </c>
      <c r="H19" s="17">
        <f t="shared" si="0"/>
        <v>1307.2</v>
      </c>
      <c r="I19" s="26">
        <f t="shared" si="1"/>
        <v>1234.0999999999999</v>
      </c>
      <c r="J19" s="27">
        <v>25</v>
      </c>
      <c r="K19" s="27">
        <f t="shared" si="2"/>
        <v>39567.640000000007</v>
      </c>
      <c r="L19" s="13" t="s">
        <v>1</v>
      </c>
    </row>
    <row r="20" spans="2:12" s="42" customFormat="1" ht="25" customHeight="1" x14ac:dyDescent="0.2">
      <c r="B20" s="52" t="s">
        <v>43</v>
      </c>
      <c r="C20" s="53" t="s">
        <v>58</v>
      </c>
      <c r="D20" s="54"/>
      <c r="E20" s="53"/>
      <c r="F20" s="48">
        <f t="shared" ref="F20:K20" si="3">SUM(F11:F19)</f>
        <v>575000</v>
      </c>
      <c r="G20" s="48">
        <f t="shared" si="3"/>
        <v>47046.109999999993</v>
      </c>
      <c r="H20" s="48">
        <f t="shared" si="3"/>
        <v>17480.000000000004</v>
      </c>
      <c r="I20" s="55">
        <f t="shared" si="3"/>
        <v>16502.5</v>
      </c>
      <c r="J20" s="48">
        <f t="shared" si="3"/>
        <v>1940.46</v>
      </c>
      <c r="K20" s="48">
        <f t="shared" si="3"/>
        <v>492030.93000000005</v>
      </c>
      <c r="L20" s="49"/>
    </row>
    <row r="21" spans="2:12" ht="25" customHeight="1" x14ac:dyDescent="0.2">
      <c r="B21" s="19"/>
      <c r="C21" s="20"/>
      <c r="D21" s="20"/>
      <c r="E21" s="20"/>
      <c r="F21" s="20"/>
      <c r="G21" s="21"/>
      <c r="H21" s="19"/>
      <c r="I21" s="20"/>
    </row>
    <row r="22" spans="2:12" ht="25" customHeight="1" x14ac:dyDescent="0.2">
      <c r="B22" s="19"/>
      <c r="C22" s="20"/>
      <c r="D22" s="20"/>
      <c r="E22" s="20"/>
      <c r="F22" s="20"/>
      <c r="G22" s="21"/>
      <c r="H22" s="19"/>
      <c r="I22" s="20"/>
    </row>
    <row r="23" spans="2:12" ht="25" customHeight="1" x14ac:dyDescent="0.2">
      <c r="B23" s="50"/>
      <c r="F23" s="38"/>
    </row>
    <row r="24" spans="2:12" ht="38" customHeight="1" x14ac:dyDescent="0.2">
      <c r="B24" s="51" t="s">
        <v>44</v>
      </c>
      <c r="G24" s="39"/>
    </row>
    <row r="25" spans="2:12" ht="25" customHeight="1" x14ac:dyDescent="0.2">
      <c r="B25" s="19"/>
      <c r="H25" s="39"/>
    </row>
    <row r="26" spans="2:12" ht="25" customHeight="1" x14ac:dyDescent="0.2">
      <c r="B26" s="19"/>
    </row>
  </sheetData>
  <conditionalFormatting sqref="B23:B24">
    <cfRule type="duplicateValues" dxfId="55" priority="1"/>
  </conditionalFormatting>
  <conditionalFormatting sqref="B25:B1048576 B10:B22 B1:B4">
    <cfRule type="duplicateValues" dxfId="54" priority="2"/>
  </conditionalFormatting>
  <dataValidations count="1">
    <dataValidation type="list" allowBlank="1" showInputMessage="1" showErrorMessage="1" sqref="L11:L19" xr:uid="{04C662E1-BBF2-9848-A078-B3C728C29662}">
      <formula1>#REF!</formula1>
    </dataValidation>
  </dataValidations>
  <pageMargins left="0.7" right="0.7" top="0.75" bottom="0.75" header="0.3" footer="0.3"/>
  <pageSetup paperSize="9" scale="48" orientation="landscape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BFC45-3B65-C146-B6BB-A460199AB090}">
  <sheetPr>
    <pageSetUpPr fitToPage="1"/>
  </sheetPr>
  <dimension ref="B5:M26"/>
  <sheetViews>
    <sheetView topLeftCell="A5" zoomScale="106" workbookViewId="0">
      <selection activeCell="F1" sqref="F1"/>
    </sheetView>
  </sheetViews>
  <sheetFormatPr baseColWidth="10" defaultColWidth="11.5" defaultRowHeight="25" customHeight="1" x14ac:dyDescent="0.2"/>
  <cols>
    <col min="1" max="1" width="3.33203125" style="1" customWidth="1"/>
    <col min="2" max="2" width="39.1640625" style="3" customWidth="1"/>
    <col min="3" max="3" width="34.83203125" style="4" customWidth="1"/>
    <col min="4" max="4" width="0.1640625" style="5" customWidth="1"/>
    <col min="5" max="5" width="45.83203125" style="6" customWidth="1"/>
    <col min="6" max="6" width="18" style="24" customWidth="1"/>
    <col min="7" max="7" width="20.83203125" style="6" customWidth="1"/>
    <col min="8" max="9" width="16.83203125" style="7" customWidth="1"/>
    <col min="10" max="10" width="16.83203125" style="9" customWidth="1"/>
    <col min="11" max="12" width="16.83203125" style="1" customWidth="1"/>
    <col min="13" max="13" width="11.5" style="28"/>
    <col min="14" max="16384" width="11.5" style="1"/>
  </cols>
  <sheetData>
    <row r="5" spans="2:13" ht="25" customHeight="1" x14ac:dyDescent="0.2">
      <c r="B5" s="1"/>
      <c r="C5" s="1"/>
    </row>
    <row r="6" spans="2:13" ht="25" customHeight="1" x14ac:dyDescent="0.2">
      <c r="B6" s="23" t="s">
        <v>20</v>
      </c>
      <c r="C6" s="1"/>
    </row>
    <row r="7" spans="2:13" ht="25" customHeight="1" x14ac:dyDescent="0.2">
      <c r="B7" s="2" t="s">
        <v>19</v>
      </c>
      <c r="C7" s="10"/>
    </row>
    <row r="8" spans="2:13" ht="25" customHeight="1" x14ac:dyDescent="0.2">
      <c r="B8" s="2" t="s">
        <v>71</v>
      </c>
      <c r="C8" s="11"/>
    </row>
    <row r="9" spans="2:13" ht="25" customHeight="1" x14ac:dyDescent="0.2">
      <c r="B9" s="11"/>
      <c r="C9" s="11"/>
    </row>
    <row r="10" spans="2:13" s="29" customFormat="1" ht="37" customHeight="1" x14ac:dyDescent="0.2">
      <c r="B10" s="30" t="s">
        <v>6</v>
      </c>
      <c r="C10" s="31" t="s">
        <v>7</v>
      </c>
      <c r="D10" s="32"/>
      <c r="E10" s="31" t="s">
        <v>8</v>
      </c>
      <c r="F10" s="31" t="s">
        <v>15</v>
      </c>
      <c r="G10" s="33" t="s">
        <v>9</v>
      </c>
      <c r="H10" s="34" t="s">
        <v>10</v>
      </c>
      <c r="I10" s="34" t="s">
        <v>11</v>
      </c>
      <c r="J10" s="35" t="s">
        <v>12</v>
      </c>
      <c r="K10" s="36" t="s">
        <v>13</v>
      </c>
      <c r="L10" s="36" t="s">
        <v>14</v>
      </c>
      <c r="M10" s="36" t="s">
        <v>42</v>
      </c>
    </row>
    <row r="11" spans="2:13" ht="30" customHeight="1" x14ac:dyDescent="0.2">
      <c r="B11" s="12" t="s">
        <v>23</v>
      </c>
      <c r="C11" s="14" t="s">
        <v>24</v>
      </c>
      <c r="D11" s="15"/>
      <c r="E11" s="22" t="s">
        <v>41</v>
      </c>
      <c r="F11" s="25" t="s">
        <v>2</v>
      </c>
      <c r="G11" s="17">
        <v>235000</v>
      </c>
      <c r="H11" s="17">
        <v>43999.46</v>
      </c>
      <c r="I11" s="17">
        <v>6589.14</v>
      </c>
      <c r="J11" s="26">
        <f>G11*2.87%</f>
        <v>6744.5</v>
      </c>
      <c r="K11" s="27">
        <v>25</v>
      </c>
      <c r="L11" s="27">
        <f t="shared" ref="L11:L19" si="0">G11-H11-I11-J11-K11</f>
        <v>177641.9</v>
      </c>
      <c r="M11" s="18" t="s">
        <v>0</v>
      </c>
    </row>
    <row r="12" spans="2:13" ht="31" customHeight="1" x14ac:dyDescent="0.2">
      <c r="B12" s="12" t="s">
        <v>25</v>
      </c>
      <c r="C12" s="14" t="s">
        <v>68</v>
      </c>
      <c r="D12" s="15"/>
      <c r="E12" s="22" t="s">
        <v>41</v>
      </c>
      <c r="F12" s="25" t="s">
        <v>2</v>
      </c>
      <c r="G12" s="17">
        <v>43000</v>
      </c>
      <c r="H12" s="17">
        <v>866.06</v>
      </c>
      <c r="I12" s="17">
        <v>1307.2</v>
      </c>
      <c r="J12" s="26">
        <f t="shared" ref="J12:J17" si="1">G12*2.87%</f>
        <v>1234.0999999999999</v>
      </c>
      <c r="K12" s="27">
        <v>425</v>
      </c>
      <c r="L12" s="27">
        <f t="shared" si="0"/>
        <v>39167.640000000007</v>
      </c>
      <c r="M12" s="18" t="s">
        <v>1</v>
      </c>
    </row>
    <row r="13" spans="2:13" ht="31" customHeight="1" x14ac:dyDescent="0.2">
      <c r="B13" s="12" t="s">
        <v>26</v>
      </c>
      <c r="C13" s="14" t="s">
        <v>67</v>
      </c>
      <c r="D13" s="15"/>
      <c r="E13" s="22" t="s">
        <v>41</v>
      </c>
      <c r="F13" s="25" t="s">
        <v>2</v>
      </c>
      <c r="G13" s="17">
        <v>43000</v>
      </c>
      <c r="H13" s="17">
        <v>608.74</v>
      </c>
      <c r="I13" s="17">
        <f t="shared" ref="I13:I19" si="2">G13*3.04%</f>
        <v>1307.2</v>
      </c>
      <c r="J13" s="26">
        <f t="shared" si="1"/>
        <v>1234.0999999999999</v>
      </c>
      <c r="K13" s="27">
        <v>1840.46</v>
      </c>
      <c r="L13" s="27">
        <f t="shared" si="0"/>
        <v>38009.500000000007</v>
      </c>
      <c r="M13" s="18" t="s">
        <v>1</v>
      </c>
    </row>
    <row r="14" spans="2:13" ht="30" customHeight="1" x14ac:dyDescent="0.2">
      <c r="B14" s="12" t="s">
        <v>28</v>
      </c>
      <c r="C14" s="14" t="s">
        <v>29</v>
      </c>
      <c r="D14" s="15"/>
      <c r="E14" s="22" t="s">
        <v>38</v>
      </c>
      <c r="F14" s="25" t="s">
        <v>2</v>
      </c>
      <c r="G14" s="17">
        <v>43000</v>
      </c>
      <c r="H14" s="17">
        <v>866.06</v>
      </c>
      <c r="I14" s="17">
        <f t="shared" si="2"/>
        <v>1307.2</v>
      </c>
      <c r="J14" s="26">
        <f t="shared" si="1"/>
        <v>1234.0999999999999</v>
      </c>
      <c r="K14" s="27">
        <v>25</v>
      </c>
      <c r="L14" s="27">
        <f t="shared" si="0"/>
        <v>39567.640000000007</v>
      </c>
      <c r="M14" s="18" t="s">
        <v>0</v>
      </c>
    </row>
    <row r="15" spans="2:13" ht="30" customHeight="1" x14ac:dyDescent="0.2">
      <c r="B15" s="12" t="s">
        <v>30</v>
      </c>
      <c r="C15" s="14" t="s">
        <v>67</v>
      </c>
      <c r="D15" s="15"/>
      <c r="E15" s="22" t="s">
        <v>53</v>
      </c>
      <c r="F15" s="25" t="s">
        <v>2</v>
      </c>
      <c r="G15" s="17">
        <v>43000</v>
      </c>
      <c r="H15" s="17">
        <v>866.06</v>
      </c>
      <c r="I15" s="17">
        <f t="shared" si="2"/>
        <v>1307.2</v>
      </c>
      <c r="J15" s="26">
        <v>1234.0999999999999</v>
      </c>
      <c r="K15" s="27">
        <v>5064.75</v>
      </c>
      <c r="L15" s="27">
        <f t="shared" si="0"/>
        <v>34527.890000000007</v>
      </c>
      <c r="M15" s="18" t="s">
        <v>1</v>
      </c>
    </row>
    <row r="16" spans="2:13" ht="30" customHeight="1" x14ac:dyDescent="0.2">
      <c r="B16" s="12" t="s">
        <v>31</v>
      </c>
      <c r="C16" s="14" t="s">
        <v>34</v>
      </c>
      <c r="D16" s="15"/>
      <c r="E16" s="22" t="s">
        <v>40</v>
      </c>
      <c r="F16" s="25" t="s">
        <v>2</v>
      </c>
      <c r="G16" s="17">
        <v>24000</v>
      </c>
      <c r="H16" s="17">
        <v>0</v>
      </c>
      <c r="I16" s="17">
        <f t="shared" si="2"/>
        <v>729.6</v>
      </c>
      <c r="J16" s="26">
        <f t="shared" si="1"/>
        <v>688.8</v>
      </c>
      <c r="K16" s="27">
        <v>25</v>
      </c>
      <c r="L16" s="27">
        <f t="shared" si="0"/>
        <v>22556.600000000002</v>
      </c>
      <c r="M16" s="18" t="s">
        <v>0</v>
      </c>
    </row>
    <row r="17" spans="2:13" ht="31" customHeight="1" x14ac:dyDescent="0.2">
      <c r="B17" s="12" t="s">
        <v>32</v>
      </c>
      <c r="C17" s="14" t="s">
        <v>66</v>
      </c>
      <c r="D17" s="15"/>
      <c r="E17" s="22" t="s">
        <v>40</v>
      </c>
      <c r="F17" s="25" t="s">
        <v>2</v>
      </c>
      <c r="G17" s="17">
        <v>24000</v>
      </c>
      <c r="H17" s="17">
        <v>0</v>
      </c>
      <c r="I17" s="17">
        <f t="shared" si="2"/>
        <v>729.6</v>
      </c>
      <c r="J17" s="26">
        <f t="shared" si="1"/>
        <v>688.8</v>
      </c>
      <c r="K17" s="27">
        <v>1840.46</v>
      </c>
      <c r="L17" s="27">
        <f t="shared" si="0"/>
        <v>20741.140000000003</v>
      </c>
      <c r="M17" s="18" t="s">
        <v>0</v>
      </c>
    </row>
    <row r="18" spans="2:13" ht="25" customHeight="1" x14ac:dyDescent="0.2">
      <c r="B18" s="12" t="s">
        <v>36</v>
      </c>
      <c r="C18" s="14" t="s">
        <v>35</v>
      </c>
      <c r="D18" s="15"/>
      <c r="E18" s="22" t="s">
        <v>40</v>
      </c>
      <c r="F18" s="25" t="s">
        <v>2</v>
      </c>
      <c r="G18" s="17">
        <v>24000</v>
      </c>
      <c r="H18" s="17">
        <v>0</v>
      </c>
      <c r="I18" s="17">
        <f t="shared" si="2"/>
        <v>729.6</v>
      </c>
      <c r="J18" s="26">
        <f>G18*2.87%</f>
        <v>688.8</v>
      </c>
      <c r="K18" s="27">
        <v>1691</v>
      </c>
      <c r="L18" s="27">
        <f t="shared" si="0"/>
        <v>20890.600000000002</v>
      </c>
      <c r="M18" s="18" t="s">
        <v>1</v>
      </c>
    </row>
    <row r="19" spans="2:13" ht="25" customHeight="1" x14ac:dyDescent="0.2">
      <c r="B19" s="12" t="s">
        <v>56</v>
      </c>
      <c r="C19" s="14" t="s">
        <v>35</v>
      </c>
      <c r="D19" s="15"/>
      <c r="E19" s="22" t="s">
        <v>40</v>
      </c>
      <c r="F19" s="25" t="s">
        <v>2</v>
      </c>
      <c r="G19" s="17">
        <v>24000</v>
      </c>
      <c r="H19" s="17">
        <v>0</v>
      </c>
      <c r="I19" s="17">
        <f t="shared" si="2"/>
        <v>729.6</v>
      </c>
      <c r="J19" s="26">
        <f>G19*2.87%</f>
        <v>688.8</v>
      </c>
      <c r="K19" s="27">
        <v>25</v>
      </c>
      <c r="L19" s="27">
        <f t="shared" si="0"/>
        <v>22556.600000000002</v>
      </c>
      <c r="M19" s="18" t="s">
        <v>1</v>
      </c>
    </row>
    <row r="20" spans="2:13" s="42" customFormat="1" ht="25" customHeight="1" x14ac:dyDescent="0.2">
      <c r="B20" s="41" t="s">
        <v>43</v>
      </c>
      <c r="C20" s="43" t="s">
        <v>58</v>
      </c>
      <c r="D20" s="44"/>
      <c r="E20" s="45"/>
      <c r="F20" s="43"/>
      <c r="G20" s="46">
        <f t="shared" ref="G20:L20" si="3">SUM(G11:G19)</f>
        <v>503000</v>
      </c>
      <c r="H20" s="46">
        <f t="shared" si="3"/>
        <v>47206.37999999999</v>
      </c>
      <c r="I20" s="46">
        <f t="shared" si="3"/>
        <v>14736.340000000004</v>
      </c>
      <c r="J20" s="47">
        <f t="shared" si="3"/>
        <v>14436.099999999999</v>
      </c>
      <c r="K20" s="48">
        <f t="shared" si="3"/>
        <v>10961.67</v>
      </c>
      <c r="L20" s="48">
        <f t="shared" si="3"/>
        <v>415659.50999999995</v>
      </c>
      <c r="M20" s="49"/>
    </row>
    <row r="21" spans="2:13" ht="25" customHeight="1" x14ac:dyDescent="0.2">
      <c r="B21" s="19"/>
    </row>
    <row r="22" spans="2:13" ht="25" customHeight="1" x14ac:dyDescent="0.2">
      <c r="B22" s="19"/>
    </row>
    <row r="23" spans="2:13" ht="25" customHeight="1" x14ac:dyDescent="0.2">
      <c r="B23" s="50"/>
      <c r="H23" s="39"/>
      <c r="I23" s="39"/>
      <c r="J23" s="40"/>
      <c r="K23" s="39"/>
    </row>
    <row r="24" spans="2:13" ht="38" customHeight="1" x14ac:dyDescent="0.2">
      <c r="B24" s="51" t="s">
        <v>45</v>
      </c>
      <c r="G24" s="40"/>
      <c r="H24" s="39"/>
      <c r="I24" s="39"/>
      <c r="J24" s="40"/>
      <c r="K24" s="39"/>
    </row>
    <row r="25" spans="2:13" ht="25" customHeight="1" x14ac:dyDescent="0.2">
      <c r="G25" s="40"/>
      <c r="H25" s="39"/>
      <c r="I25" s="39"/>
      <c r="J25" s="40"/>
      <c r="K25" s="39"/>
    </row>
    <row r="26" spans="2:13" ht="25" customHeight="1" x14ac:dyDescent="0.2">
      <c r="G26" s="40"/>
      <c r="H26" s="39"/>
      <c r="I26" s="39"/>
      <c r="J26" s="40"/>
      <c r="K26" s="39"/>
    </row>
  </sheetData>
  <conditionalFormatting sqref="B11">
    <cfRule type="duplicateValues" dxfId="53" priority="5"/>
  </conditionalFormatting>
  <conditionalFormatting sqref="B12:B13">
    <cfRule type="duplicateValues" dxfId="52" priority="4"/>
  </conditionalFormatting>
  <conditionalFormatting sqref="B14">
    <cfRule type="duplicateValues" dxfId="51" priority="3"/>
  </conditionalFormatting>
  <conditionalFormatting sqref="B15:B17">
    <cfRule type="duplicateValues" dxfId="50" priority="2"/>
  </conditionalFormatting>
  <conditionalFormatting sqref="B18:B20">
    <cfRule type="duplicateValues" dxfId="49" priority="1"/>
  </conditionalFormatting>
  <conditionalFormatting sqref="B21:B1048576 B10 B1:B4">
    <cfRule type="duplicateValues" dxfId="48" priority="6"/>
  </conditionalFormatting>
  <pageMargins left="0.7" right="0.7" top="0.75" bottom="0.75" header="0.3" footer="0.3"/>
  <pageSetup paperSize="9" scale="47" orientation="landscape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AEE0-C5CB-7847-9620-7890D2F193BC}">
  <sheetPr>
    <pageSetUpPr fitToPage="1"/>
  </sheetPr>
  <dimension ref="B5:L26"/>
  <sheetViews>
    <sheetView tabSelected="1" topLeftCell="A5" zoomScale="170" workbookViewId="0">
      <selection activeCell="D9" sqref="D9"/>
    </sheetView>
  </sheetViews>
  <sheetFormatPr baseColWidth="10" defaultColWidth="11.5" defaultRowHeight="25" customHeight="1" x14ac:dyDescent="0.2"/>
  <cols>
    <col min="1" max="1" width="3.33203125" style="1" customWidth="1"/>
    <col min="2" max="2" width="39.1640625" style="3" customWidth="1"/>
    <col min="3" max="3" width="28" style="4" customWidth="1"/>
    <col min="4" max="4" width="50.1640625" style="6" customWidth="1"/>
    <col min="5" max="5" width="18" style="6" customWidth="1"/>
    <col min="6" max="6" width="20.83203125" style="6" customWidth="1"/>
    <col min="7" max="7" width="16.83203125" style="7" customWidth="1"/>
    <col min="8" max="8" width="16.83203125" style="8" customWidth="1"/>
    <col min="9" max="9" width="16.83203125" style="9" customWidth="1"/>
    <col min="10" max="11" width="16.83203125" style="1" customWidth="1"/>
    <col min="12" max="12" width="8.83203125" style="1" customWidth="1"/>
    <col min="13" max="16384" width="11.5" style="1"/>
  </cols>
  <sheetData>
    <row r="5" spans="2:12" ht="25" customHeight="1" x14ac:dyDescent="0.2">
      <c r="B5" s="1"/>
      <c r="C5" s="1"/>
    </row>
    <row r="6" spans="2:12" ht="25" customHeight="1" x14ac:dyDescent="0.2">
      <c r="B6" s="23" t="s">
        <v>20</v>
      </c>
      <c r="C6" s="1"/>
    </row>
    <row r="7" spans="2:12" ht="25" customHeight="1" x14ac:dyDescent="0.2">
      <c r="B7" s="2" t="s">
        <v>19</v>
      </c>
      <c r="C7" s="10"/>
    </row>
    <row r="8" spans="2:12" ht="25" customHeight="1" x14ac:dyDescent="0.2">
      <c r="B8" s="2" t="s">
        <v>90</v>
      </c>
      <c r="C8" s="11"/>
    </row>
    <row r="9" spans="2:12" ht="25" customHeight="1" x14ac:dyDescent="0.2">
      <c r="B9" s="11"/>
      <c r="C9" s="11"/>
    </row>
    <row r="10" spans="2:12" ht="37" customHeight="1" x14ac:dyDescent="0.2">
      <c r="B10" s="30" t="s">
        <v>6</v>
      </c>
      <c r="C10" s="31" t="s">
        <v>7</v>
      </c>
      <c r="D10" s="31" t="s">
        <v>8</v>
      </c>
      <c r="E10" s="31" t="s">
        <v>15</v>
      </c>
      <c r="F10" s="33" t="s">
        <v>9</v>
      </c>
      <c r="G10" s="34" t="s">
        <v>10</v>
      </c>
      <c r="H10" s="37" t="s">
        <v>11</v>
      </c>
      <c r="I10" s="35" t="s">
        <v>12</v>
      </c>
      <c r="J10" s="36" t="s">
        <v>13</v>
      </c>
      <c r="K10" s="36" t="s">
        <v>14</v>
      </c>
      <c r="L10" s="36" t="s">
        <v>3</v>
      </c>
    </row>
    <row r="11" spans="2:12" ht="25" customHeight="1" x14ac:dyDescent="0.2">
      <c r="B11" s="12" t="s">
        <v>5</v>
      </c>
      <c r="C11" s="14" t="s">
        <v>21</v>
      </c>
      <c r="D11" s="22" t="s">
        <v>40</v>
      </c>
      <c r="E11" s="16" t="s">
        <v>18</v>
      </c>
      <c r="F11" s="17">
        <v>135000</v>
      </c>
      <c r="G11" s="17">
        <v>20338.240000000002</v>
      </c>
      <c r="H11" s="17">
        <f>F11*3.04%</f>
        <v>4104</v>
      </c>
      <c r="I11" s="26">
        <f>F11*2.87%</f>
        <v>3874.5</v>
      </c>
      <c r="J11" s="27">
        <v>25</v>
      </c>
      <c r="K11" s="27">
        <f>F11-G11-H11-I11-J11</f>
        <v>106658.26</v>
      </c>
      <c r="L11" s="13" t="s">
        <v>1</v>
      </c>
    </row>
    <row r="12" spans="2:12" ht="25" customHeight="1" x14ac:dyDescent="0.2">
      <c r="B12" s="12" t="s">
        <v>4</v>
      </c>
      <c r="C12" s="14" t="s">
        <v>21</v>
      </c>
      <c r="D12" s="22" t="s">
        <v>53</v>
      </c>
      <c r="E12" s="16" t="s">
        <v>18</v>
      </c>
      <c r="F12" s="17">
        <v>135000</v>
      </c>
      <c r="G12" s="17">
        <v>20338.240000000002</v>
      </c>
      <c r="H12" s="17">
        <f t="shared" ref="H12:H19" si="0">F12*3.04%</f>
        <v>4104</v>
      </c>
      <c r="I12" s="26">
        <f t="shared" ref="I12:I19" si="1">F12*2.87%</f>
        <v>3874.5</v>
      </c>
      <c r="J12" s="27">
        <v>25</v>
      </c>
      <c r="K12" s="27">
        <f t="shared" ref="K12:K19" si="2">F12-G12-H12-I12-J12</f>
        <v>106658.26</v>
      </c>
      <c r="L12" s="13" t="s">
        <v>0</v>
      </c>
    </row>
    <row r="13" spans="2:12" ht="25" customHeight="1" x14ac:dyDescent="0.2">
      <c r="B13" s="12" t="s">
        <v>16</v>
      </c>
      <c r="C13" s="14" t="s">
        <v>70</v>
      </c>
      <c r="D13" s="22" t="s">
        <v>40</v>
      </c>
      <c r="E13" s="16" t="s">
        <v>18</v>
      </c>
      <c r="F13" s="17">
        <v>43000</v>
      </c>
      <c r="G13" s="17">
        <v>608.74</v>
      </c>
      <c r="H13" s="17">
        <f>F13*3.04%</f>
        <v>1307.2</v>
      </c>
      <c r="I13" s="26">
        <f t="shared" si="1"/>
        <v>1234.0999999999999</v>
      </c>
      <c r="J13" s="27">
        <v>1740.46</v>
      </c>
      <c r="K13" s="27">
        <f t="shared" si="2"/>
        <v>38109.500000000007</v>
      </c>
      <c r="L13" s="13" t="s">
        <v>1</v>
      </c>
    </row>
    <row r="14" spans="2:12" ht="25" customHeight="1" x14ac:dyDescent="0.2">
      <c r="B14" s="12" t="s">
        <v>17</v>
      </c>
      <c r="C14" s="14" t="s">
        <v>74</v>
      </c>
      <c r="D14" s="22" t="s">
        <v>39</v>
      </c>
      <c r="E14" s="16" t="s">
        <v>18</v>
      </c>
      <c r="F14" s="17">
        <v>50000</v>
      </c>
      <c r="G14" s="17">
        <v>1854</v>
      </c>
      <c r="H14" s="17">
        <f t="shared" si="0"/>
        <v>1520</v>
      </c>
      <c r="I14" s="26">
        <f t="shared" si="1"/>
        <v>1435</v>
      </c>
      <c r="J14" s="27">
        <v>25</v>
      </c>
      <c r="K14" s="27">
        <f t="shared" si="2"/>
        <v>45166</v>
      </c>
      <c r="L14" s="13" t="s">
        <v>1</v>
      </c>
    </row>
    <row r="15" spans="2:12" ht="25" customHeight="1" x14ac:dyDescent="0.2">
      <c r="B15" s="12" t="s">
        <v>46</v>
      </c>
      <c r="C15" s="14" t="s">
        <v>47</v>
      </c>
      <c r="D15" s="22" t="s">
        <v>40</v>
      </c>
      <c r="E15" s="16" t="s">
        <v>18</v>
      </c>
      <c r="F15" s="17">
        <v>43000</v>
      </c>
      <c r="G15" s="17">
        <v>866.06</v>
      </c>
      <c r="H15" s="17">
        <v>1307.2</v>
      </c>
      <c r="I15" s="26">
        <f t="shared" si="1"/>
        <v>1234.0999999999999</v>
      </c>
      <c r="J15" s="27">
        <v>25</v>
      </c>
      <c r="K15" s="27">
        <f t="shared" si="2"/>
        <v>39567.640000000007</v>
      </c>
      <c r="L15" s="13" t="s">
        <v>1</v>
      </c>
    </row>
    <row r="16" spans="2:12" ht="25" customHeight="1" x14ac:dyDescent="0.2">
      <c r="B16" s="12" t="s">
        <v>48</v>
      </c>
      <c r="C16" s="14" t="s">
        <v>75</v>
      </c>
      <c r="D16" s="22" t="s">
        <v>50</v>
      </c>
      <c r="E16" s="16" t="s">
        <v>18</v>
      </c>
      <c r="F16" s="17">
        <v>43000</v>
      </c>
      <c r="G16" s="17">
        <v>866.06</v>
      </c>
      <c r="H16" s="17">
        <f t="shared" si="0"/>
        <v>1307.2</v>
      </c>
      <c r="I16" s="26">
        <f t="shared" si="1"/>
        <v>1234.0999999999999</v>
      </c>
      <c r="J16" s="27">
        <v>25</v>
      </c>
      <c r="K16" s="27">
        <f t="shared" si="2"/>
        <v>39567.640000000007</v>
      </c>
      <c r="L16" s="13" t="s">
        <v>1</v>
      </c>
    </row>
    <row r="17" spans="2:12" ht="25" customHeight="1" x14ac:dyDescent="0.2">
      <c r="B17" s="12" t="s">
        <v>59</v>
      </c>
      <c r="C17" s="14" t="s">
        <v>60</v>
      </c>
      <c r="D17" s="22" t="s">
        <v>40</v>
      </c>
      <c r="E17" s="16" t="s">
        <v>18</v>
      </c>
      <c r="F17" s="17">
        <v>43000</v>
      </c>
      <c r="G17" s="17">
        <v>866.06</v>
      </c>
      <c r="H17" s="17">
        <f t="shared" si="0"/>
        <v>1307.2</v>
      </c>
      <c r="I17" s="26">
        <f t="shared" si="1"/>
        <v>1234.0999999999999</v>
      </c>
      <c r="J17" s="27">
        <v>25</v>
      </c>
      <c r="K17" s="27">
        <f t="shared" si="2"/>
        <v>39567.640000000007</v>
      </c>
      <c r="L17" s="13" t="s">
        <v>1</v>
      </c>
    </row>
    <row r="18" spans="2:12" ht="25" customHeight="1" x14ac:dyDescent="0.2">
      <c r="B18" s="12" t="s">
        <v>61</v>
      </c>
      <c r="C18" s="14" t="s">
        <v>60</v>
      </c>
      <c r="D18" s="22" t="s">
        <v>38</v>
      </c>
      <c r="E18" s="16" t="s">
        <v>18</v>
      </c>
      <c r="F18" s="17">
        <v>43000</v>
      </c>
      <c r="G18" s="17">
        <v>866.06</v>
      </c>
      <c r="H18" s="17">
        <f t="shared" si="0"/>
        <v>1307.2</v>
      </c>
      <c r="I18" s="26">
        <f t="shared" si="1"/>
        <v>1234.0999999999999</v>
      </c>
      <c r="J18" s="27">
        <v>25</v>
      </c>
      <c r="K18" s="27">
        <f t="shared" si="2"/>
        <v>39567.640000000007</v>
      </c>
      <c r="L18" s="13" t="s">
        <v>1</v>
      </c>
    </row>
    <row r="19" spans="2:12" ht="25" customHeight="1" x14ac:dyDescent="0.2">
      <c r="B19" s="12" t="s">
        <v>51</v>
      </c>
      <c r="C19" s="14" t="s">
        <v>76</v>
      </c>
      <c r="D19" s="22" t="s">
        <v>50</v>
      </c>
      <c r="E19" s="16" t="s">
        <v>18</v>
      </c>
      <c r="F19" s="17">
        <v>43000</v>
      </c>
      <c r="G19" s="17">
        <v>866.06</v>
      </c>
      <c r="H19" s="17">
        <f t="shared" si="0"/>
        <v>1307.2</v>
      </c>
      <c r="I19" s="26">
        <f t="shared" si="1"/>
        <v>1234.0999999999999</v>
      </c>
      <c r="J19" s="27">
        <v>25</v>
      </c>
      <c r="K19" s="27">
        <f t="shared" si="2"/>
        <v>39567.640000000007</v>
      </c>
      <c r="L19" s="13" t="s">
        <v>1</v>
      </c>
    </row>
    <row r="20" spans="2:12" s="42" customFormat="1" ht="25" customHeight="1" x14ac:dyDescent="0.2">
      <c r="B20" s="52" t="s">
        <v>43</v>
      </c>
      <c r="C20" s="53" t="s">
        <v>58</v>
      </c>
      <c r="D20" s="54"/>
      <c r="E20" s="53"/>
      <c r="F20" s="48">
        <f t="shared" ref="F20:K20" si="3">SUM(F11:F19)</f>
        <v>578000</v>
      </c>
      <c r="G20" s="48">
        <f t="shared" si="3"/>
        <v>47469.51999999999</v>
      </c>
      <c r="H20" s="48">
        <f t="shared" si="3"/>
        <v>17571.200000000004</v>
      </c>
      <c r="I20" s="55">
        <f t="shared" si="3"/>
        <v>16588.600000000002</v>
      </c>
      <c r="J20" s="48">
        <f t="shared" si="3"/>
        <v>1940.46</v>
      </c>
      <c r="K20" s="48">
        <f t="shared" si="3"/>
        <v>494430.22000000009</v>
      </c>
      <c r="L20" s="49"/>
    </row>
    <row r="21" spans="2:12" ht="25" customHeight="1" x14ac:dyDescent="0.2">
      <c r="B21" s="19"/>
      <c r="C21" s="20"/>
      <c r="D21" s="20"/>
      <c r="E21" s="20"/>
      <c r="F21" s="20"/>
      <c r="G21" s="21"/>
      <c r="H21" s="19"/>
      <c r="I21" s="20"/>
    </row>
    <row r="22" spans="2:12" ht="25" customHeight="1" x14ac:dyDescent="0.2">
      <c r="B22" s="19"/>
      <c r="C22" s="20"/>
      <c r="D22" s="20"/>
      <c r="E22" s="20"/>
      <c r="F22" s="20"/>
      <c r="G22" s="21"/>
      <c r="H22" s="19"/>
      <c r="I22" s="20"/>
    </row>
    <row r="23" spans="2:12" ht="25" customHeight="1" x14ac:dyDescent="0.2">
      <c r="B23" s="50"/>
      <c r="F23" s="38"/>
    </row>
    <row r="24" spans="2:12" ht="38" customHeight="1" x14ac:dyDescent="0.2">
      <c r="B24" s="51" t="s">
        <v>44</v>
      </c>
      <c r="G24" s="39"/>
    </row>
    <row r="25" spans="2:12" ht="25" customHeight="1" x14ac:dyDescent="0.2">
      <c r="B25" s="19"/>
      <c r="H25" s="39"/>
    </row>
    <row r="26" spans="2:12" ht="25" customHeight="1" x14ac:dyDescent="0.2">
      <c r="B26" s="19"/>
    </row>
  </sheetData>
  <conditionalFormatting sqref="B23:B24">
    <cfRule type="duplicateValues" dxfId="47" priority="1"/>
  </conditionalFormatting>
  <conditionalFormatting sqref="B25:B1048576 B10:B22 B1:B4">
    <cfRule type="duplicateValues" dxfId="46" priority="2"/>
  </conditionalFormatting>
  <dataValidations count="1">
    <dataValidation type="list" allowBlank="1" showInputMessage="1" showErrorMessage="1" sqref="L11:L19" xr:uid="{D2E08BBB-5481-9E4D-AFFE-5BCB350616FF}">
      <formula1>#REF!</formula1>
    </dataValidation>
  </dataValidations>
  <pageMargins left="0.7" right="0.7" top="0.75" bottom="0.75" header="0.3" footer="0.3"/>
  <pageSetup paperSize="9" scale="48" orientation="landscape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6E1EF-A917-8F46-B87B-33B5D2EF6E81}">
  <sheetPr>
    <pageSetUpPr fitToPage="1"/>
  </sheetPr>
  <dimension ref="B1:M26"/>
  <sheetViews>
    <sheetView topLeftCell="A5" zoomScale="133" workbookViewId="0">
      <selection activeCell="C7" sqref="C7"/>
    </sheetView>
  </sheetViews>
  <sheetFormatPr baseColWidth="10" defaultColWidth="11.5" defaultRowHeight="25" customHeight="1" x14ac:dyDescent="0.2"/>
  <cols>
    <col min="1" max="1" width="3.33203125" style="1" customWidth="1"/>
    <col min="2" max="2" width="39.1640625" style="3" customWidth="1"/>
    <col min="3" max="3" width="34.83203125" style="4" customWidth="1"/>
    <col min="4" max="4" width="0.1640625" style="5" customWidth="1"/>
    <col min="5" max="5" width="45.83203125" style="6" customWidth="1"/>
    <col min="6" max="6" width="18" style="24" customWidth="1"/>
    <col min="7" max="7" width="20.83203125" style="6" customWidth="1"/>
    <col min="8" max="9" width="16.83203125" style="7" customWidth="1"/>
    <col min="10" max="10" width="16.83203125" style="9" customWidth="1"/>
    <col min="11" max="12" width="16.83203125" style="1" customWidth="1"/>
    <col min="13" max="13" width="11.5" style="28"/>
    <col min="14" max="16384" width="11.5" style="1"/>
  </cols>
  <sheetData>
    <row r="1" spans="2:13" ht="25" customHeight="1" x14ac:dyDescent="0.2">
      <c r="F1" s="24" t="s">
        <v>72</v>
      </c>
    </row>
    <row r="5" spans="2:13" ht="25" customHeight="1" x14ac:dyDescent="0.2">
      <c r="B5" s="1"/>
      <c r="C5" s="1"/>
    </row>
    <row r="6" spans="2:13" ht="25" customHeight="1" x14ac:dyDescent="0.2">
      <c r="B6" s="23" t="s">
        <v>20</v>
      </c>
      <c r="C6" s="1"/>
    </row>
    <row r="7" spans="2:13" ht="25" customHeight="1" x14ac:dyDescent="0.2">
      <c r="B7" s="2" t="s">
        <v>19</v>
      </c>
      <c r="C7" s="10"/>
    </row>
    <row r="8" spans="2:13" ht="25" customHeight="1" x14ac:dyDescent="0.2">
      <c r="B8" s="2" t="s">
        <v>77</v>
      </c>
      <c r="C8" s="11"/>
    </row>
    <row r="9" spans="2:13" ht="25" customHeight="1" x14ac:dyDescent="0.2">
      <c r="B9" s="11"/>
      <c r="C9" s="11"/>
    </row>
    <row r="10" spans="2:13" s="29" customFormat="1" ht="37" customHeight="1" x14ac:dyDescent="0.2">
      <c r="B10" s="30" t="s">
        <v>6</v>
      </c>
      <c r="C10" s="31" t="s">
        <v>7</v>
      </c>
      <c r="D10" s="32"/>
      <c r="E10" s="31" t="s">
        <v>8</v>
      </c>
      <c r="F10" s="31" t="s">
        <v>15</v>
      </c>
      <c r="G10" s="33" t="s">
        <v>9</v>
      </c>
      <c r="H10" s="34" t="s">
        <v>10</v>
      </c>
      <c r="I10" s="34" t="s">
        <v>11</v>
      </c>
      <c r="J10" s="35" t="s">
        <v>12</v>
      </c>
      <c r="K10" s="36" t="s">
        <v>13</v>
      </c>
      <c r="L10" s="36" t="s">
        <v>14</v>
      </c>
      <c r="M10" s="36" t="s">
        <v>42</v>
      </c>
    </row>
    <row r="11" spans="2:13" ht="30" customHeight="1" x14ac:dyDescent="0.2">
      <c r="B11" s="12" t="s">
        <v>23</v>
      </c>
      <c r="C11" s="14" t="s">
        <v>24</v>
      </c>
      <c r="D11" s="15"/>
      <c r="E11" s="22" t="s">
        <v>41</v>
      </c>
      <c r="F11" s="25" t="s">
        <v>2</v>
      </c>
      <c r="G11" s="17">
        <v>235000</v>
      </c>
      <c r="H11" s="17">
        <v>43999.46</v>
      </c>
      <c r="I11" s="17">
        <v>6589.14</v>
      </c>
      <c r="J11" s="26">
        <f>G11*2.87%</f>
        <v>6744.5</v>
      </c>
      <c r="K11" s="27">
        <v>25</v>
      </c>
      <c r="L11" s="27">
        <f t="shared" ref="L11:L19" si="0">G11-H11-I11-J11-K11</f>
        <v>177641.9</v>
      </c>
      <c r="M11" s="18" t="s">
        <v>0</v>
      </c>
    </row>
    <row r="12" spans="2:13" ht="31" customHeight="1" x14ac:dyDescent="0.2">
      <c r="B12" s="12" t="s">
        <v>25</v>
      </c>
      <c r="C12" s="14" t="s">
        <v>68</v>
      </c>
      <c r="D12" s="15"/>
      <c r="E12" s="22" t="s">
        <v>41</v>
      </c>
      <c r="F12" s="25" t="s">
        <v>2</v>
      </c>
      <c r="G12" s="17">
        <v>43000</v>
      </c>
      <c r="H12" s="17">
        <v>866.06</v>
      </c>
      <c r="I12" s="17">
        <v>1307.2</v>
      </c>
      <c r="J12" s="26">
        <f t="shared" ref="J12:J17" si="1">G12*2.87%</f>
        <v>1234.0999999999999</v>
      </c>
      <c r="K12" s="27">
        <v>425</v>
      </c>
      <c r="L12" s="27">
        <f t="shared" si="0"/>
        <v>39167.640000000007</v>
      </c>
      <c r="M12" s="18" t="s">
        <v>1</v>
      </c>
    </row>
    <row r="13" spans="2:13" ht="31" customHeight="1" x14ac:dyDescent="0.2">
      <c r="B13" s="12" t="s">
        <v>26</v>
      </c>
      <c r="C13" s="14" t="s">
        <v>67</v>
      </c>
      <c r="D13" s="15"/>
      <c r="E13" s="22" t="s">
        <v>41</v>
      </c>
      <c r="F13" s="25" t="s">
        <v>2</v>
      </c>
      <c r="G13" s="17">
        <v>43000</v>
      </c>
      <c r="H13" s="17">
        <v>608.74</v>
      </c>
      <c r="I13" s="17">
        <f t="shared" ref="I13:I19" si="2">G13*3.04%</f>
        <v>1307.2</v>
      </c>
      <c r="J13" s="26">
        <f t="shared" si="1"/>
        <v>1234.0999999999999</v>
      </c>
      <c r="K13" s="27">
        <v>1840.46</v>
      </c>
      <c r="L13" s="27">
        <f t="shared" si="0"/>
        <v>38009.500000000007</v>
      </c>
      <c r="M13" s="18" t="s">
        <v>1</v>
      </c>
    </row>
    <row r="14" spans="2:13" ht="30" customHeight="1" x14ac:dyDescent="0.2">
      <c r="B14" s="12" t="s">
        <v>28</v>
      </c>
      <c r="C14" s="14" t="s">
        <v>29</v>
      </c>
      <c r="D14" s="15"/>
      <c r="E14" s="22" t="s">
        <v>38</v>
      </c>
      <c r="F14" s="25" t="s">
        <v>2</v>
      </c>
      <c r="G14" s="17">
        <v>43000</v>
      </c>
      <c r="H14" s="17">
        <v>866.06</v>
      </c>
      <c r="I14" s="17">
        <f t="shared" si="2"/>
        <v>1307.2</v>
      </c>
      <c r="J14" s="26">
        <f t="shared" si="1"/>
        <v>1234.0999999999999</v>
      </c>
      <c r="K14" s="27">
        <v>25</v>
      </c>
      <c r="L14" s="27">
        <f t="shared" si="0"/>
        <v>39567.640000000007</v>
      </c>
      <c r="M14" s="18" t="s">
        <v>0</v>
      </c>
    </row>
    <row r="15" spans="2:13" ht="30" customHeight="1" x14ac:dyDescent="0.2">
      <c r="B15" s="12" t="s">
        <v>30</v>
      </c>
      <c r="C15" s="14" t="s">
        <v>67</v>
      </c>
      <c r="D15" s="15"/>
      <c r="E15" s="22" t="s">
        <v>53</v>
      </c>
      <c r="F15" s="25" t="s">
        <v>2</v>
      </c>
      <c r="G15" s="17">
        <v>43000</v>
      </c>
      <c r="H15" s="17">
        <v>866.06</v>
      </c>
      <c r="I15" s="17">
        <f t="shared" si="2"/>
        <v>1307.2</v>
      </c>
      <c r="J15" s="26">
        <v>1234.0999999999999</v>
      </c>
      <c r="K15" s="27">
        <v>5064.75</v>
      </c>
      <c r="L15" s="27">
        <f t="shared" si="0"/>
        <v>34527.890000000007</v>
      </c>
      <c r="M15" s="18" t="s">
        <v>1</v>
      </c>
    </row>
    <row r="16" spans="2:13" ht="30" customHeight="1" x14ac:dyDescent="0.2">
      <c r="B16" s="12" t="s">
        <v>31</v>
      </c>
      <c r="C16" s="14" t="s">
        <v>34</v>
      </c>
      <c r="D16" s="15"/>
      <c r="E16" s="22" t="s">
        <v>40</v>
      </c>
      <c r="F16" s="25" t="s">
        <v>2</v>
      </c>
      <c r="G16" s="17">
        <v>24000</v>
      </c>
      <c r="H16" s="17">
        <v>0</v>
      </c>
      <c r="I16" s="17">
        <f t="shared" si="2"/>
        <v>729.6</v>
      </c>
      <c r="J16" s="26">
        <f t="shared" si="1"/>
        <v>688.8</v>
      </c>
      <c r="K16" s="27">
        <v>25</v>
      </c>
      <c r="L16" s="27">
        <f t="shared" si="0"/>
        <v>22556.600000000002</v>
      </c>
      <c r="M16" s="18" t="s">
        <v>0</v>
      </c>
    </row>
    <row r="17" spans="2:13" ht="31" customHeight="1" x14ac:dyDescent="0.2">
      <c r="B17" s="12" t="s">
        <v>32</v>
      </c>
      <c r="C17" s="14" t="s">
        <v>66</v>
      </c>
      <c r="D17" s="15"/>
      <c r="E17" s="22" t="s">
        <v>40</v>
      </c>
      <c r="F17" s="25" t="s">
        <v>2</v>
      </c>
      <c r="G17" s="17">
        <v>24000</v>
      </c>
      <c r="H17" s="17">
        <v>0</v>
      </c>
      <c r="I17" s="17">
        <f t="shared" si="2"/>
        <v>729.6</v>
      </c>
      <c r="J17" s="26">
        <f t="shared" si="1"/>
        <v>688.8</v>
      </c>
      <c r="K17" s="27">
        <v>1840.46</v>
      </c>
      <c r="L17" s="27">
        <f t="shared" si="0"/>
        <v>20741.140000000003</v>
      </c>
      <c r="M17" s="18" t="s">
        <v>0</v>
      </c>
    </row>
    <row r="18" spans="2:13" ht="25" customHeight="1" x14ac:dyDescent="0.2">
      <c r="B18" s="12" t="s">
        <v>36</v>
      </c>
      <c r="C18" s="14" t="s">
        <v>35</v>
      </c>
      <c r="D18" s="15"/>
      <c r="E18" s="22" t="s">
        <v>40</v>
      </c>
      <c r="F18" s="25" t="s">
        <v>2</v>
      </c>
      <c r="G18" s="17">
        <v>24000</v>
      </c>
      <c r="H18" s="17">
        <v>0</v>
      </c>
      <c r="I18" s="17">
        <f t="shared" si="2"/>
        <v>729.6</v>
      </c>
      <c r="J18" s="26">
        <f>G18*2.87%</f>
        <v>688.8</v>
      </c>
      <c r="K18" s="27">
        <v>1691</v>
      </c>
      <c r="L18" s="27">
        <f t="shared" si="0"/>
        <v>20890.600000000002</v>
      </c>
      <c r="M18" s="18" t="s">
        <v>1</v>
      </c>
    </row>
    <row r="19" spans="2:13" ht="25" customHeight="1" x14ac:dyDescent="0.2">
      <c r="B19" s="12" t="s">
        <v>56</v>
      </c>
      <c r="C19" s="14" t="s">
        <v>35</v>
      </c>
      <c r="D19" s="15"/>
      <c r="E19" s="22" t="s">
        <v>40</v>
      </c>
      <c r="F19" s="25" t="s">
        <v>2</v>
      </c>
      <c r="G19" s="17">
        <v>24000</v>
      </c>
      <c r="H19" s="17">
        <v>0</v>
      </c>
      <c r="I19" s="17">
        <f t="shared" si="2"/>
        <v>729.6</v>
      </c>
      <c r="J19" s="26">
        <f>G19*2.87%</f>
        <v>688.8</v>
      </c>
      <c r="K19" s="27">
        <v>25</v>
      </c>
      <c r="L19" s="27">
        <f t="shared" si="0"/>
        <v>22556.600000000002</v>
      </c>
      <c r="M19" s="18" t="s">
        <v>1</v>
      </c>
    </row>
    <row r="20" spans="2:13" s="42" customFormat="1" ht="25" customHeight="1" x14ac:dyDescent="0.2">
      <c r="B20" s="41" t="s">
        <v>43</v>
      </c>
      <c r="C20" s="43" t="s">
        <v>58</v>
      </c>
      <c r="D20" s="44"/>
      <c r="E20" s="45"/>
      <c r="F20" s="43"/>
      <c r="G20" s="46">
        <f t="shared" ref="G20:L20" si="3">SUM(G11:G19)</f>
        <v>503000</v>
      </c>
      <c r="H20" s="46">
        <f t="shared" si="3"/>
        <v>47206.37999999999</v>
      </c>
      <c r="I20" s="46">
        <f t="shared" si="3"/>
        <v>14736.340000000004</v>
      </c>
      <c r="J20" s="47">
        <f t="shared" si="3"/>
        <v>14436.099999999999</v>
      </c>
      <c r="K20" s="48">
        <f t="shared" si="3"/>
        <v>10961.67</v>
      </c>
      <c r="L20" s="48">
        <f t="shared" si="3"/>
        <v>415659.50999999995</v>
      </c>
      <c r="M20" s="49"/>
    </row>
    <row r="21" spans="2:13" ht="25" customHeight="1" x14ac:dyDescent="0.2">
      <c r="B21" s="19"/>
    </row>
    <row r="22" spans="2:13" ht="25" customHeight="1" x14ac:dyDescent="0.2">
      <c r="B22" s="19"/>
    </row>
    <row r="23" spans="2:13" ht="25" customHeight="1" x14ac:dyDescent="0.2">
      <c r="B23" s="50"/>
      <c r="H23" s="39"/>
      <c r="I23" s="39"/>
      <c r="J23" s="40"/>
      <c r="K23" s="39"/>
    </row>
    <row r="24" spans="2:13" ht="38" customHeight="1" x14ac:dyDescent="0.2">
      <c r="B24" s="51" t="s">
        <v>45</v>
      </c>
      <c r="G24" s="40"/>
      <c r="H24" s="39"/>
      <c r="I24" s="39"/>
      <c r="J24" s="40"/>
      <c r="K24" s="39"/>
    </row>
    <row r="25" spans="2:13" ht="25" customHeight="1" x14ac:dyDescent="0.2">
      <c r="G25" s="40"/>
      <c r="H25" s="39"/>
      <c r="I25" s="39"/>
      <c r="J25" s="40"/>
      <c r="K25" s="39"/>
    </row>
    <row r="26" spans="2:13" ht="25" customHeight="1" x14ac:dyDescent="0.2">
      <c r="G26" s="40"/>
      <c r="H26" s="39"/>
      <c r="I26" s="39"/>
      <c r="J26" s="40"/>
      <c r="K26" s="39"/>
    </row>
  </sheetData>
  <conditionalFormatting sqref="B11">
    <cfRule type="duplicateValues" dxfId="45" priority="5"/>
  </conditionalFormatting>
  <conditionalFormatting sqref="B12:B13">
    <cfRule type="duplicateValues" dxfId="44" priority="4"/>
  </conditionalFormatting>
  <conditionalFormatting sqref="B14">
    <cfRule type="duplicateValues" dxfId="43" priority="3"/>
  </conditionalFormatting>
  <conditionalFormatting sqref="B15:B17">
    <cfRule type="duplicateValues" dxfId="42" priority="2"/>
  </conditionalFormatting>
  <conditionalFormatting sqref="B18:B20">
    <cfRule type="duplicateValues" dxfId="41" priority="1"/>
  </conditionalFormatting>
  <conditionalFormatting sqref="B21:B1048576 B10 B1:B4">
    <cfRule type="duplicateValues" dxfId="40" priority="6"/>
  </conditionalFormatting>
  <pageMargins left="0.7" right="0.7" top="0.75" bottom="0.75" header="0.3" footer="0.3"/>
  <pageSetup paperSize="9" scale="47" orientation="landscape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A33F3-9BC3-CB41-8165-EBB9A973FB71}">
  <sheetPr>
    <pageSetUpPr fitToPage="1"/>
  </sheetPr>
  <dimension ref="B5:L26"/>
  <sheetViews>
    <sheetView workbookViewId="0">
      <selection activeCell="D21" sqref="D21"/>
    </sheetView>
  </sheetViews>
  <sheetFormatPr baseColWidth="10" defaultColWidth="11.5" defaultRowHeight="25" customHeight="1" x14ac:dyDescent="0.2"/>
  <cols>
    <col min="1" max="1" width="3.33203125" style="1" customWidth="1"/>
    <col min="2" max="2" width="39.1640625" style="3" customWidth="1"/>
    <col min="3" max="3" width="28" style="4" customWidth="1"/>
    <col min="4" max="4" width="50.1640625" style="6" customWidth="1"/>
    <col min="5" max="5" width="18" style="6" customWidth="1"/>
    <col min="6" max="6" width="20.83203125" style="6" customWidth="1"/>
    <col min="7" max="7" width="16.83203125" style="7" customWidth="1"/>
    <col min="8" max="8" width="16.83203125" style="8" customWidth="1"/>
    <col min="9" max="9" width="16.83203125" style="9" customWidth="1"/>
    <col min="10" max="11" width="16.83203125" style="1" customWidth="1"/>
    <col min="12" max="12" width="8.83203125" style="1" customWidth="1"/>
    <col min="13" max="16384" width="11.5" style="1"/>
  </cols>
  <sheetData>
    <row r="5" spans="2:12" ht="25" customHeight="1" x14ac:dyDescent="0.2">
      <c r="B5" s="1"/>
      <c r="C5" s="1"/>
    </row>
    <row r="6" spans="2:12" ht="25" customHeight="1" x14ac:dyDescent="0.2">
      <c r="B6" s="23" t="s">
        <v>20</v>
      </c>
      <c r="C6" s="1"/>
    </row>
    <row r="7" spans="2:12" ht="25" customHeight="1" x14ac:dyDescent="0.2">
      <c r="B7" s="2" t="s">
        <v>19</v>
      </c>
      <c r="C7" s="10"/>
    </row>
    <row r="8" spans="2:12" ht="25" customHeight="1" x14ac:dyDescent="0.2">
      <c r="B8" s="2" t="s">
        <v>78</v>
      </c>
      <c r="C8" s="11"/>
    </row>
    <row r="9" spans="2:12" ht="25" customHeight="1" x14ac:dyDescent="0.2">
      <c r="B9" s="11"/>
      <c r="C9" s="11"/>
    </row>
    <row r="10" spans="2:12" ht="37" customHeight="1" x14ac:dyDescent="0.2">
      <c r="B10" s="30" t="s">
        <v>6</v>
      </c>
      <c r="C10" s="31" t="s">
        <v>7</v>
      </c>
      <c r="D10" s="31" t="s">
        <v>8</v>
      </c>
      <c r="E10" s="31" t="s">
        <v>15</v>
      </c>
      <c r="F10" s="33" t="s">
        <v>9</v>
      </c>
      <c r="G10" s="34" t="s">
        <v>10</v>
      </c>
      <c r="H10" s="37" t="s">
        <v>11</v>
      </c>
      <c r="I10" s="35" t="s">
        <v>12</v>
      </c>
      <c r="J10" s="36" t="s">
        <v>13</v>
      </c>
      <c r="K10" s="36" t="s">
        <v>14</v>
      </c>
      <c r="L10" s="36" t="s">
        <v>3</v>
      </c>
    </row>
    <row r="11" spans="2:12" ht="25" customHeight="1" x14ac:dyDescent="0.2">
      <c r="B11" s="12" t="s">
        <v>5</v>
      </c>
      <c r="C11" s="14" t="s">
        <v>21</v>
      </c>
      <c r="D11" s="22" t="s">
        <v>40</v>
      </c>
      <c r="E11" s="16" t="s">
        <v>18</v>
      </c>
      <c r="F11" s="17">
        <v>135000</v>
      </c>
      <c r="G11" s="17">
        <v>20338.240000000002</v>
      </c>
      <c r="H11" s="17">
        <f>F11*3.04%</f>
        <v>4104</v>
      </c>
      <c r="I11" s="26">
        <f>F11*2.87%</f>
        <v>3874.5</v>
      </c>
      <c r="J11" s="27">
        <v>25</v>
      </c>
      <c r="K11" s="27">
        <f>F11-G11-H11-I11-J11</f>
        <v>106658.26</v>
      </c>
      <c r="L11" s="13" t="s">
        <v>1</v>
      </c>
    </row>
    <row r="12" spans="2:12" ht="25" customHeight="1" x14ac:dyDescent="0.2">
      <c r="B12" s="12" t="s">
        <v>4</v>
      </c>
      <c r="C12" s="14" t="s">
        <v>21</v>
      </c>
      <c r="D12" s="22" t="s">
        <v>53</v>
      </c>
      <c r="E12" s="16" t="s">
        <v>18</v>
      </c>
      <c r="F12" s="17">
        <v>135000</v>
      </c>
      <c r="G12" s="17">
        <v>20338.240000000002</v>
      </c>
      <c r="H12" s="17">
        <f t="shared" ref="H12:H19" si="0">F12*3.04%</f>
        <v>4104</v>
      </c>
      <c r="I12" s="26">
        <f t="shared" ref="I12:I19" si="1">F12*2.87%</f>
        <v>3874.5</v>
      </c>
      <c r="J12" s="27">
        <v>25</v>
      </c>
      <c r="K12" s="27">
        <f t="shared" ref="K12:K19" si="2">F12-G12-H12-I12-J12</f>
        <v>106658.26</v>
      </c>
      <c r="L12" s="13" t="s">
        <v>0</v>
      </c>
    </row>
    <row r="13" spans="2:12" ht="25" customHeight="1" x14ac:dyDescent="0.2">
      <c r="B13" s="12" t="s">
        <v>16</v>
      </c>
      <c r="C13" s="14" t="s">
        <v>70</v>
      </c>
      <c r="D13" s="22" t="s">
        <v>40</v>
      </c>
      <c r="E13" s="16" t="s">
        <v>18</v>
      </c>
      <c r="F13" s="17">
        <v>43000</v>
      </c>
      <c r="G13" s="17">
        <v>608.74</v>
      </c>
      <c r="H13" s="17">
        <f>F13*3.04%</f>
        <v>1307.2</v>
      </c>
      <c r="I13" s="26">
        <f t="shared" si="1"/>
        <v>1234.0999999999999</v>
      </c>
      <c r="J13" s="27">
        <v>1740.46</v>
      </c>
      <c r="K13" s="27">
        <f t="shared" si="2"/>
        <v>38109.500000000007</v>
      </c>
      <c r="L13" s="13" t="s">
        <v>1</v>
      </c>
    </row>
    <row r="14" spans="2:12" ht="25" customHeight="1" x14ac:dyDescent="0.2">
      <c r="B14" s="12" t="s">
        <v>17</v>
      </c>
      <c r="C14" s="14" t="s">
        <v>74</v>
      </c>
      <c r="D14" s="22" t="s">
        <v>39</v>
      </c>
      <c r="E14" s="16" t="s">
        <v>18</v>
      </c>
      <c r="F14" s="17">
        <v>50000</v>
      </c>
      <c r="G14" s="17">
        <v>1854</v>
      </c>
      <c r="H14" s="17">
        <f t="shared" si="0"/>
        <v>1520</v>
      </c>
      <c r="I14" s="26">
        <f t="shared" si="1"/>
        <v>1435</v>
      </c>
      <c r="J14" s="27">
        <v>25</v>
      </c>
      <c r="K14" s="27">
        <f t="shared" si="2"/>
        <v>45166</v>
      </c>
      <c r="L14" s="13" t="s">
        <v>1</v>
      </c>
    </row>
    <row r="15" spans="2:12" ht="25" customHeight="1" x14ac:dyDescent="0.2">
      <c r="B15" s="12" t="s">
        <v>46</v>
      </c>
      <c r="C15" s="14" t="s">
        <v>47</v>
      </c>
      <c r="D15" s="22" t="s">
        <v>40</v>
      </c>
      <c r="E15" s="16" t="s">
        <v>18</v>
      </c>
      <c r="F15" s="17">
        <v>43000</v>
      </c>
      <c r="G15" s="17">
        <v>866.06</v>
      </c>
      <c r="H15" s="17">
        <v>1307.2</v>
      </c>
      <c r="I15" s="26">
        <f t="shared" si="1"/>
        <v>1234.0999999999999</v>
      </c>
      <c r="J15" s="27">
        <v>25</v>
      </c>
      <c r="K15" s="27">
        <f t="shared" si="2"/>
        <v>39567.640000000007</v>
      </c>
      <c r="L15" s="13" t="s">
        <v>1</v>
      </c>
    </row>
    <row r="16" spans="2:12" ht="25" customHeight="1" x14ac:dyDescent="0.2">
      <c r="B16" s="12" t="s">
        <v>48</v>
      </c>
      <c r="C16" s="14" t="s">
        <v>75</v>
      </c>
      <c r="D16" s="22" t="s">
        <v>50</v>
      </c>
      <c r="E16" s="16" t="s">
        <v>18</v>
      </c>
      <c r="F16" s="17">
        <v>43000</v>
      </c>
      <c r="G16" s="17">
        <v>866.06</v>
      </c>
      <c r="H16" s="17">
        <f t="shared" si="0"/>
        <v>1307.2</v>
      </c>
      <c r="I16" s="26">
        <f t="shared" si="1"/>
        <v>1234.0999999999999</v>
      </c>
      <c r="J16" s="27">
        <v>25</v>
      </c>
      <c r="K16" s="27">
        <f t="shared" si="2"/>
        <v>39567.640000000007</v>
      </c>
      <c r="L16" s="13" t="s">
        <v>1</v>
      </c>
    </row>
    <row r="17" spans="2:12" ht="25" customHeight="1" x14ac:dyDescent="0.2">
      <c r="B17" s="12" t="s">
        <v>59</v>
      </c>
      <c r="C17" s="14" t="s">
        <v>60</v>
      </c>
      <c r="D17" s="22" t="s">
        <v>40</v>
      </c>
      <c r="E17" s="16" t="s">
        <v>18</v>
      </c>
      <c r="F17" s="17">
        <v>43000</v>
      </c>
      <c r="G17" s="17">
        <v>866.06</v>
      </c>
      <c r="H17" s="17">
        <f t="shared" si="0"/>
        <v>1307.2</v>
      </c>
      <c r="I17" s="26">
        <f t="shared" si="1"/>
        <v>1234.0999999999999</v>
      </c>
      <c r="J17" s="27">
        <v>25</v>
      </c>
      <c r="K17" s="27">
        <f t="shared" si="2"/>
        <v>39567.640000000007</v>
      </c>
      <c r="L17" s="13" t="s">
        <v>1</v>
      </c>
    </row>
    <row r="18" spans="2:12" ht="25" customHeight="1" x14ac:dyDescent="0.2">
      <c r="B18" s="12" t="s">
        <v>61</v>
      </c>
      <c r="C18" s="14" t="s">
        <v>60</v>
      </c>
      <c r="D18" s="22" t="s">
        <v>38</v>
      </c>
      <c r="E18" s="16" t="s">
        <v>18</v>
      </c>
      <c r="F18" s="17">
        <v>43000</v>
      </c>
      <c r="G18" s="17">
        <v>866.06</v>
      </c>
      <c r="H18" s="17">
        <f t="shared" si="0"/>
        <v>1307.2</v>
      </c>
      <c r="I18" s="26">
        <f t="shared" si="1"/>
        <v>1234.0999999999999</v>
      </c>
      <c r="J18" s="27">
        <v>25</v>
      </c>
      <c r="K18" s="27">
        <f t="shared" si="2"/>
        <v>39567.640000000007</v>
      </c>
      <c r="L18" s="13" t="s">
        <v>1</v>
      </c>
    </row>
    <row r="19" spans="2:12" ht="25" customHeight="1" x14ac:dyDescent="0.2">
      <c r="B19" s="12" t="s">
        <v>51</v>
      </c>
      <c r="C19" s="14" t="s">
        <v>76</v>
      </c>
      <c r="D19" s="22" t="s">
        <v>50</v>
      </c>
      <c r="E19" s="16" t="s">
        <v>18</v>
      </c>
      <c r="F19" s="17">
        <v>43000</v>
      </c>
      <c r="G19" s="17">
        <v>866.06</v>
      </c>
      <c r="H19" s="17">
        <f t="shared" si="0"/>
        <v>1307.2</v>
      </c>
      <c r="I19" s="26">
        <f t="shared" si="1"/>
        <v>1234.0999999999999</v>
      </c>
      <c r="J19" s="27">
        <v>25</v>
      </c>
      <c r="K19" s="27">
        <f t="shared" si="2"/>
        <v>39567.640000000007</v>
      </c>
      <c r="L19" s="13" t="s">
        <v>1</v>
      </c>
    </row>
    <row r="20" spans="2:12" s="42" customFormat="1" ht="25" customHeight="1" x14ac:dyDescent="0.2">
      <c r="B20" s="52" t="s">
        <v>43</v>
      </c>
      <c r="C20" s="53" t="s">
        <v>58</v>
      </c>
      <c r="D20" s="54"/>
      <c r="E20" s="53"/>
      <c r="F20" s="48">
        <f t="shared" ref="F20:K20" si="3">SUM(F11:F19)</f>
        <v>578000</v>
      </c>
      <c r="G20" s="48">
        <f t="shared" si="3"/>
        <v>47469.51999999999</v>
      </c>
      <c r="H20" s="48">
        <f t="shared" si="3"/>
        <v>17571.200000000004</v>
      </c>
      <c r="I20" s="55">
        <f t="shared" si="3"/>
        <v>16588.600000000002</v>
      </c>
      <c r="J20" s="48">
        <f t="shared" si="3"/>
        <v>1940.46</v>
      </c>
      <c r="K20" s="48">
        <f t="shared" si="3"/>
        <v>494430.22000000009</v>
      </c>
      <c r="L20" s="49"/>
    </row>
    <row r="21" spans="2:12" ht="25" customHeight="1" x14ac:dyDescent="0.2">
      <c r="B21" s="19"/>
      <c r="C21" s="20"/>
      <c r="D21" s="20"/>
      <c r="E21" s="20"/>
      <c r="F21" s="20"/>
      <c r="G21" s="21"/>
      <c r="H21" s="19"/>
      <c r="I21" s="20"/>
    </row>
    <row r="22" spans="2:12" ht="25" customHeight="1" x14ac:dyDescent="0.2">
      <c r="B22" s="19"/>
      <c r="C22" s="20"/>
      <c r="D22" s="20"/>
      <c r="E22" s="20"/>
      <c r="F22" s="20"/>
      <c r="G22" s="21"/>
      <c r="H22" s="19"/>
      <c r="I22" s="20"/>
    </row>
    <row r="23" spans="2:12" ht="25" customHeight="1" x14ac:dyDescent="0.2">
      <c r="B23" s="50"/>
      <c r="F23" s="38"/>
    </row>
    <row r="24" spans="2:12" ht="38" customHeight="1" x14ac:dyDescent="0.2">
      <c r="B24" s="51" t="s">
        <v>44</v>
      </c>
      <c r="G24" s="39"/>
    </row>
    <row r="25" spans="2:12" ht="25" customHeight="1" x14ac:dyDescent="0.2">
      <c r="B25" s="19"/>
      <c r="H25" s="39"/>
    </row>
    <row r="26" spans="2:12" ht="25" customHeight="1" x14ac:dyDescent="0.2">
      <c r="B26" s="19"/>
    </row>
  </sheetData>
  <conditionalFormatting sqref="B23:B24">
    <cfRule type="duplicateValues" dxfId="39" priority="1"/>
  </conditionalFormatting>
  <conditionalFormatting sqref="B25:B1048576 B10:B22 B1:B4">
    <cfRule type="duplicateValues" dxfId="38" priority="2"/>
  </conditionalFormatting>
  <dataValidations count="1">
    <dataValidation type="list" allowBlank="1" showInputMessage="1" showErrorMessage="1" sqref="L11:L19" xr:uid="{E9325623-62FB-764B-99C3-27548AF2CD37}">
      <formula1>#REF!</formula1>
    </dataValidation>
  </dataValidations>
  <pageMargins left="0.7" right="0.7" top="0.75" bottom="0.75" header="0.3" footer="0.3"/>
  <pageSetup paperSize="9" scale="48" orientation="landscape" horizontalDpi="0" verticalDpi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548A2-BC0E-EB44-9127-4DDA9A9F46B6}">
  <sheetPr>
    <pageSetUpPr fitToPage="1"/>
  </sheetPr>
  <dimension ref="B5:L18"/>
  <sheetViews>
    <sheetView topLeftCell="D1" workbookViewId="0">
      <selection activeCell="L11" sqref="L11"/>
    </sheetView>
  </sheetViews>
  <sheetFormatPr baseColWidth="10" defaultColWidth="11.5" defaultRowHeight="25" customHeight="1" x14ac:dyDescent="0.2"/>
  <cols>
    <col min="1" max="1" width="3.33203125" style="1" customWidth="1"/>
    <col min="2" max="2" width="39.1640625" style="3" customWidth="1"/>
    <col min="3" max="3" width="28" style="4" customWidth="1"/>
    <col min="4" max="4" width="50.1640625" style="6" customWidth="1"/>
    <col min="5" max="5" width="18" style="6" customWidth="1"/>
    <col min="6" max="6" width="20.83203125" style="6" customWidth="1"/>
    <col min="7" max="7" width="16.83203125" style="7" customWidth="1"/>
    <col min="8" max="8" width="16.83203125" style="8" customWidth="1"/>
    <col min="9" max="9" width="16.83203125" style="9" customWidth="1"/>
    <col min="10" max="11" width="16.83203125" style="1" customWidth="1"/>
    <col min="12" max="12" width="8.83203125" style="1" customWidth="1"/>
    <col min="13" max="16384" width="11.5" style="1"/>
  </cols>
  <sheetData>
    <row r="5" spans="2:12" ht="25" customHeight="1" x14ac:dyDescent="0.2">
      <c r="B5" s="1"/>
      <c r="C5" s="1"/>
    </row>
    <row r="6" spans="2:12" ht="25" customHeight="1" x14ac:dyDescent="0.2">
      <c r="B6" s="23" t="s">
        <v>20</v>
      </c>
      <c r="C6" s="1"/>
    </row>
    <row r="7" spans="2:12" ht="25" customHeight="1" x14ac:dyDescent="0.2">
      <c r="B7" s="2" t="s">
        <v>19</v>
      </c>
      <c r="C7" s="10"/>
    </row>
    <row r="8" spans="2:12" ht="25" customHeight="1" x14ac:dyDescent="0.2">
      <c r="B8" s="2" t="s">
        <v>79</v>
      </c>
      <c r="C8" s="11"/>
    </row>
    <row r="9" spans="2:12" ht="25" customHeight="1" x14ac:dyDescent="0.2">
      <c r="B9" s="11"/>
      <c r="C9" s="11"/>
    </row>
    <row r="10" spans="2:12" ht="37" customHeight="1" x14ac:dyDescent="0.2">
      <c r="B10" s="30" t="s">
        <v>6</v>
      </c>
      <c r="C10" s="31" t="s">
        <v>7</v>
      </c>
      <c r="D10" s="31" t="s">
        <v>8</v>
      </c>
      <c r="E10" s="31" t="s">
        <v>15</v>
      </c>
      <c r="F10" s="33" t="s">
        <v>9</v>
      </c>
      <c r="G10" s="34" t="s">
        <v>10</v>
      </c>
      <c r="H10" s="37" t="s">
        <v>11</v>
      </c>
      <c r="I10" s="35" t="s">
        <v>12</v>
      </c>
      <c r="J10" s="36" t="s">
        <v>13</v>
      </c>
      <c r="K10" s="36" t="s">
        <v>14</v>
      </c>
      <c r="L10" s="36" t="s">
        <v>3</v>
      </c>
    </row>
    <row r="11" spans="2:12" ht="25" customHeight="1" x14ac:dyDescent="0.2">
      <c r="B11" s="12" t="s">
        <v>80</v>
      </c>
      <c r="C11" s="14" t="s">
        <v>21</v>
      </c>
      <c r="D11" s="22" t="s">
        <v>81</v>
      </c>
      <c r="E11" s="16" t="s">
        <v>18</v>
      </c>
      <c r="F11" s="17">
        <v>135000</v>
      </c>
      <c r="G11" s="17">
        <v>20338.240000000002</v>
      </c>
      <c r="H11" s="17">
        <f>F11*3.04%</f>
        <v>4104</v>
      </c>
      <c r="I11" s="26">
        <f>F11*2.87%</f>
        <v>3874.5</v>
      </c>
      <c r="J11" s="27">
        <v>17186.02</v>
      </c>
      <c r="K11" s="27">
        <f>F11-G11-H11-I11-J11</f>
        <v>89497.239999999991</v>
      </c>
      <c r="L11" s="13" t="s">
        <v>0</v>
      </c>
    </row>
    <row r="12" spans="2:12" s="42" customFormat="1" ht="25" customHeight="1" x14ac:dyDescent="0.2">
      <c r="B12" s="52" t="s">
        <v>43</v>
      </c>
      <c r="C12" s="53" t="s">
        <v>58</v>
      </c>
      <c r="D12" s="54"/>
      <c r="E12" s="53"/>
      <c r="F12" s="48">
        <f t="shared" ref="F12:K12" si="0">SUM(F11:F11)</f>
        <v>135000</v>
      </c>
      <c r="G12" s="48">
        <f t="shared" si="0"/>
        <v>20338.240000000002</v>
      </c>
      <c r="H12" s="48">
        <f t="shared" si="0"/>
        <v>4104</v>
      </c>
      <c r="I12" s="55">
        <f t="shared" si="0"/>
        <v>3874.5</v>
      </c>
      <c r="J12" s="48">
        <f t="shared" si="0"/>
        <v>17186.02</v>
      </c>
      <c r="K12" s="48">
        <f t="shared" si="0"/>
        <v>89497.239999999991</v>
      </c>
      <c r="L12" s="49"/>
    </row>
    <row r="13" spans="2:12" ht="25" customHeight="1" x14ac:dyDescent="0.2">
      <c r="B13" s="19"/>
      <c r="C13" s="20"/>
      <c r="D13" s="20"/>
      <c r="E13" s="20"/>
      <c r="F13" s="20"/>
      <c r="G13" s="21"/>
      <c r="H13" s="19"/>
      <c r="I13" s="20"/>
    </row>
    <row r="14" spans="2:12" ht="25" customHeight="1" x14ac:dyDescent="0.2">
      <c r="B14" s="19"/>
      <c r="C14" s="20"/>
      <c r="D14" s="20"/>
      <c r="E14" s="20"/>
      <c r="F14" s="20"/>
      <c r="G14" s="21"/>
      <c r="H14" s="19"/>
      <c r="I14" s="20"/>
    </row>
    <row r="15" spans="2:12" ht="25" customHeight="1" x14ac:dyDescent="0.2">
      <c r="B15" s="50"/>
      <c r="F15" s="38"/>
    </row>
    <row r="16" spans="2:12" ht="38" customHeight="1" x14ac:dyDescent="0.2">
      <c r="B16" s="51" t="s">
        <v>44</v>
      </c>
      <c r="G16" s="39"/>
    </row>
    <row r="17" spans="2:8" ht="25" customHeight="1" x14ac:dyDescent="0.2">
      <c r="B17" s="19"/>
      <c r="H17" s="39"/>
    </row>
    <row r="18" spans="2:8" ht="25" customHeight="1" x14ac:dyDescent="0.2">
      <c r="B18" s="19"/>
    </row>
  </sheetData>
  <conditionalFormatting sqref="B15:B16">
    <cfRule type="duplicateValues" dxfId="37" priority="1"/>
  </conditionalFormatting>
  <conditionalFormatting sqref="B17:B1048576 B10:B14 B1:B4">
    <cfRule type="duplicateValues" dxfId="36" priority="2"/>
  </conditionalFormatting>
  <dataValidations count="1">
    <dataValidation type="list" allowBlank="1" showInputMessage="1" showErrorMessage="1" sqref="L11" xr:uid="{1F504F85-2F8B-6F48-81F7-AFD05BF7DEB2}">
      <formula1>#REF!</formula1>
    </dataValidation>
  </dataValidations>
  <pageMargins left="0.7" right="0.7" top="0.75" bottom="0.75" header="0.3" footer="0.3"/>
  <pageSetup paperSize="9" scale="48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1. ENERO - P.T.</vt:lpstr>
      <vt:lpstr>1. ENERO P.F </vt:lpstr>
      <vt:lpstr>2. FEBRERO P.F</vt:lpstr>
      <vt:lpstr>2. FEBRERO P.T</vt:lpstr>
      <vt:lpstr>3. MARZO P.F</vt:lpstr>
      <vt:lpstr>3. MARZO P.T</vt:lpstr>
      <vt:lpstr>4. ABRIL P.F</vt:lpstr>
      <vt:lpstr>4. ABRIL P.T</vt:lpstr>
      <vt:lpstr>4. N. COMPLEMENTARIA P.T</vt:lpstr>
      <vt:lpstr>5. MAYO P.F</vt:lpstr>
      <vt:lpstr>5. MAYO P.T</vt:lpstr>
      <vt:lpstr>6. JUNIO P.F</vt:lpstr>
      <vt:lpstr>6. JUNIO P.T</vt:lpstr>
      <vt:lpstr>7. JULIO P.F</vt:lpstr>
      <vt:lpstr>7. JULIO P.T</vt:lpstr>
      <vt:lpstr>8. AGOSTO P.F</vt:lpstr>
      <vt:lpstr>8. AGOSTO P.T</vt:lpstr>
      <vt:lpstr>'1. ENERO - P.T.'!Área_de_impresión</vt:lpstr>
      <vt:lpstr>'1. ENERO P.F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Alberto Basora</dc:creator>
  <cp:lastModifiedBy>Alejandra Pelaez Pineda</cp:lastModifiedBy>
  <cp:lastPrinted>2025-08-26T13:33:40Z</cp:lastPrinted>
  <dcterms:created xsi:type="dcterms:W3CDTF">2020-11-07T00:42:33Z</dcterms:created>
  <dcterms:modified xsi:type="dcterms:W3CDTF">2025-08-26T13:46:38Z</dcterms:modified>
</cp:coreProperties>
</file>